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3" i="41"/>
  <c r="J9" i="41"/>
  <c r="J3" i="38"/>
  <c r="J15" i="41"/>
  <c r="J16" i="39"/>
  <c r="J14" i="39"/>
  <c r="J10" i="39"/>
  <c r="J6" i="39"/>
  <c r="J15" i="39"/>
  <c r="J3" i="43"/>
  <c r="J6" i="43" s="1"/>
  <c r="J6" i="41"/>
  <c r="J3" i="37"/>
  <c r="J13" i="41"/>
  <c r="J7" i="43"/>
  <c r="J12" i="43"/>
  <c r="J7" i="37"/>
  <c r="J5" i="37"/>
  <c r="J12" i="39"/>
  <c r="J13" i="37"/>
  <c r="J14" i="41"/>
  <c r="J4" i="43"/>
  <c r="J7" i="41"/>
  <c r="J12" i="37"/>
  <c r="J11" i="39"/>
  <c r="J3" i="44"/>
  <c r="J11" i="44"/>
  <c r="J10" i="43"/>
  <c r="J16" i="43"/>
  <c r="J8" i="37"/>
  <c r="J8" i="39"/>
  <c r="J5" i="43"/>
  <c r="J5" i="39"/>
  <c r="J3" i="45"/>
  <c r="J16" i="37"/>
  <c r="J10" i="41"/>
  <c r="J8" i="44"/>
  <c r="J15" i="43"/>
  <c r="J13" i="43"/>
  <c r="J11" i="37"/>
  <c r="J4" i="45"/>
  <c r="J11" i="45"/>
  <c r="J4" i="39"/>
  <c r="J7" i="39"/>
  <c r="J12" i="41"/>
  <c r="J3" i="40"/>
  <c r="J9" i="39"/>
  <c r="J8" i="41"/>
  <c r="J5" i="44"/>
  <c r="J3" i="42"/>
  <c r="J8" i="40"/>
  <c r="J5" i="41"/>
  <c r="J4" i="41"/>
  <c r="J6" i="44"/>
  <c r="J16" i="42"/>
  <c r="J4" i="40"/>
  <c r="J16" i="41"/>
  <c r="J7" i="44"/>
  <c r="J11" i="41"/>
  <c r="J12" i="44"/>
  <c r="J10" i="44"/>
  <c r="J8" i="43"/>
  <c r="J5" i="42"/>
  <c r="J8" i="42"/>
  <c r="J5" i="45"/>
  <c r="J4" i="37"/>
  <c r="J6" i="37"/>
  <c r="J9" i="44"/>
  <c r="J4" i="44"/>
  <c r="J16" i="44"/>
  <c r="J8" i="45"/>
  <c r="J7" i="45"/>
  <c r="J12" i="45"/>
  <c r="J16" i="45"/>
  <c r="J10" i="45"/>
  <c r="J6" i="45"/>
  <c r="J6" i="40"/>
  <c r="J14" i="40"/>
  <c r="J16" i="40"/>
  <c r="J12" i="40"/>
  <c r="J7" i="40"/>
  <c r="J5" i="40"/>
  <c r="J11" i="40"/>
  <c r="J10" i="40"/>
  <c r="J15" i="40"/>
  <c r="J7" i="42"/>
  <c r="J6" i="42"/>
  <c r="J15" i="42"/>
  <c r="J12" i="42"/>
  <c r="J10" i="42"/>
  <c r="J4" i="42"/>
  <c r="J13" i="42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Q9" i="7"/>
  <c r="I15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6" i="7"/>
  <c r="I7" i="7"/>
  <c r="I5" i="7"/>
  <c r="J5" i="38"/>
  <c r="J9" i="38"/>
  <c r="J11" i="38"/>
  <c r="J16" i="38"/>
  <c r="J9" i="42"/>
  <c r="J13" i="38"/>
  <c r="J15" i="44"/>
  <c r="J14" i="45"/>
  <c r="J15" i="45"/>
  <c r="J11" i="42"/>
  <c r="J13" i="44"/>
  <c r="J15" i="38"/>
  <c r="J15" i="37"/>
  <c r="J12" i="38"/>
  <c r="J14" i="44"/>
  <c r="J14" i="43"/>
  <c r="J9" i="43"/>
  <c r="J4" i="38"/>
  <c r="J9" i="45"/>
  <c r="J14" i="42"/>
  <c r="J9" i="40"/>
  <c r="J13" i="40"/>
  <c r="J11" i="43"/>
  <c r="J3" i="34"/>
  <c r="J14" i="37"/>
  <c r="J6" i="38"/>
  <c r="J14" i="38"/>
  <c r="J8" i="38"/>
  <c r="J10" i="37"/>
  <c r="J10" i="38"/>
  <c r="J9" i="37"/>
  <c r="J7" i="38"/>
  <c r="J13" i="45"/>
  <c r="O15" i="7" l="1"/>
  <c r="I12" i="7"/>
  <c r="W15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7" i="7"/>
  <c r="F18" i="7"/>
  <c r="J9" i="34"/>
  <c r="J6" i="34"/>
  <c r="J12" i="34"/>
  <c r="J11" i="34"/>
  <c r="J4" i="34"/>
  <c r="J5" i="34"/>
  <c r="J8" i="34"/>
  <c r="J13" i="34"/>
  <c r="J7" i="34"/>
  <c r="G10" i="7" l="1"/>
  <c r="Z10" i="7" s="1"/>
  <c r="AB10" i="7" s="1"/>
  <c r="G8" i="7"/>
  <c r="Z8" i="7" s="1"/>
  <c r="AB8" i="7" s="1"/>
  <c r="G15" i="7"/>
  <c r="Z15" i="7" s="1"/>
  <c r="AB15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0" i="34"/>
  <c r="Z5" i="25"/>
  <c r="J14" i="34"/>
  <c r="AR5" i="21"/>
  <c r="AV6" i="5"/>
  <c r="AR5" i="5"/>
  <c r="AV7" i="5"/>
  <c r="AV5" i="5"/>
  <c r="J15" i="34"/>
  <c r="AR20" i="21"/>
  <c r="AR8" i="21"/>
  <c r="Z5" i="5"/>
  <c r="J16" i="34"/>
  <c r="AR16" i="21"/>
  <c r="AR13" i="21"/>
  <c r="G12" i="7" l="1"/>
  <c r="Z12" i="7" s="1"/>
  <c r="AB12" i="7" s="1"/>
  <c r="I14" i="34"/>
  <c r="F16" i="7" s="1"/>
  <c r="G18" i="7"/>
  <c r="Z18" i="7" s="1"/>
  <c r="AB18" i="7" s="1"/>
  <c r="G17" i="7"/>
  <c r="Z17" i="7" s="1"/>
  <c r="AB17" i="7" s="1"/>
  <c r="I11" i="34"/>
  <c r="F13" i="7" s="1"/>
  <c r="I13" i="34"/>
  <c r="F15" i="7" s="1"/>
  <c r="I8" i="34"/>
  <c r="F10" i="7" s="1"/>
  <c r="I12" i="34"/>
  <c r="F14" i="7" s="1"/>
  <c r="I10" i="34"/>
  <c r="F12" i="7" s="1"/>
  <c r="I7" i="34"/>
  <c r="F9" i="7" s="1"/>
  <c r="I5" i="34"/>
  <c r="F7" i="7" s="1"/>
  <c r="I9" i="34"/>
  <c r="F11" i="7" s="1"/>
  <c r="I6" i="34"/>
  <c r="F8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1" i="7"/>
  <c r="AR28" i="21"/>
  <c r="AA17" i="7" l="1"/>
  <c r="AA18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D29" i="7"/>
  <c r="C29" i="7" s="1"/>
  <c r="D32" i="7"/>
  <c r="C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Z28" i="25"/>
  <c r="Z21" i="25"/>
  <c r="Z23" i="25"/>
  <c r="Z22" i="5"/>
  <c r="AR23" i="21"/>
  <c r="Z26" i="5"/>
  <c r="AR17" i="21"/>
  <c r="AR24" i="5"/>
  <c r="AR7" i="21"/>
  <c r="AR18" i="5"/>
  <c r="AR9" i="21"/>
  <c r="AR24" i="21"/>
  <c r="Z19" i="25"/>
  <c r="Z15" i="5"/>
  <c r="AR15" i="5"/>
  <c r="AV11" i="5"/>
  <c r="AR16" i="5"/>
  <c r="Z21" i="5"/>
  <c r="Z14" i="25"/>
  <c r="Z8" i="5"/>
  <c r="N5" i="5"/>
  <c r="AR20" i="5"/>
  <c r="AV24" i="5"/>
  <c r="AH5" i="21"/>
  <c r="AR9" i="5"/>
  <c r="AV19" i="5"/>
  <c r="Z10" i="25"/>
  <c r="AR26" i="5"/>
  <c r="AR19" i="21"/>
  <c r="Z26" i="25"/>
  <c r="AR17" i="5"/>
  <c r="AV14" i="5"/>
  <c r="AR6" i="5"/>
  <c r="AR6" i="21"/>
  <c r="AV10" i="5"/>
  <c r="AR14" i="5"/>
  <c r="AV15" i="5"/>
  <c r="Z11" i="25"/>
  <c r="AR10" i="5"/>
  <c r="Z8" i="25"/>
  <c r="AH5" i="25"/>
  <c r="AV22" i="5"/>
  <c r="AH26" i="25"/>
  <c r="AR19" i="5"/>
  <c r="AH16" i="25"/>
  <c r="Z7" i="25"/>
  <c r="Z25" i="25"/>
  <c r="Z20" i="5"/>
  <c r="N5" i="21"/>
  <c r="Z18" i="25"/>
  <c r="Z13" i="25"/>
  <c r="N15" i="21"/>
  <c r="Z20" i="25"/>
  <c r="Z24" i="25"/>
  <c r="Z29" i="25"/>
  <c r="N26" i="21"/>
  <c r="AV23" i="5"/>
  <c r="Z17" i="5"/>
  <c r="AR22" i="5"/>
  <c r="AH18" i="21"/>
  <c r="AH8" i="25"/>
  <c r="N7" i="5"/>
  <c r="AH7" i="25"/>
  <c r="AH29" i="25"/>
  <c r="AH13" i="25"/>
  <c r="N20" i="21"/>
  <c r="N9" i="21"/>
  <c r="AR11" i="21"/>
  <c r="AV17" i="5"/>
  <c r="AR22" i="21"/>
  <c r="AR25" i="21"/>
  <c r="Z22" i="25"/>
  <c r="AR13" i="5"/>
  <c r="AR12" i="5"/>
  <c r="AR8" i="5"/>
  <c r="AR14" i="21"/>
  <c r="Z6" i="5"/>
  <c r="AV12" i="5"/>
  <c r="AR21" i="5"/>
  <c r="Z25" i="5"/>
  <c r="AV16" i="5"/>
  <c r="Z19" i="5"/>
  <c r="Z16" i="25"/>
  <c r="Z14" i="5"/>
  <c r="AV21" i="5"/>
  <c r="AR11" i="5"/>
  <c r="Z7" i="5"/>
  <c r="Z5" i="21"/>
  <c r="AV31" i="25"/>
  <c r="AR28" i="5"/>
  <c r="AH5" i="5"/>
  <c r="Z10" i="5"/>
  <c r="Z18" i="5"/>
  <c r="N25" i="21"/>
  <c r="AH8" i="5"/>
  <c r="Z17" i="21"/>
  <c r="Z9" i="25"/>
  <c r="Z9" i="5"/>
  <c r="Z17" i="25"/>
  <c r="Z7" i="21"/>
  <c r="N24" i="21"/>
  <c r="Z23" i="5"/>
  <c r="AH25" i="21"/>
  <c r="AH18" i="5"/>
  <c r="Z27" i="21"/>
  <c r="N14" i="21"/>
  <c r="AH19" i="25"/>
  <c r="AH18" i="25"/>
  <c r="Z23" i="21"/>
  <c r="Z25" i="21"/>
  <c r="Z19" i="21"/>
  <c r="N27" i="21"/>
  <c r="N21" i="21"/>
  <c r="N13" i="21"/>
  <c r="AH26" i="5"/>
  <c r="AH19" i="5"/>
  <c r="AH28" i="5"/>
  <c r="AH10" i="5"/>
  <c r="N17" i="5"/>
  <c r="N25" i="5"/>
  <c r="N27" i="5"/>
  <c r="N15" i="5"/>
  <c r="N28" i="5"/>
  <c r="N12" i="5"/>
  <c r="AH17" i="21"/>
  <c r="AH12" i="21"/>
  <c r="AH21" i="21"/>
  <c r="AH26" i="21"/>
  <c r="AH22" i="21"/>
  <c r="Z24" i="5"/>
  <c r="AV8" i="5"/>
  <c r="AV9" i="5" s="1"/>
  <c r="AR15" i="21"/>
  <c r="Z6" i="25"/>
  <c r="AV5" i="21"/>
  <c r="AV6" i="21"/>
  <c r="AV5" i="25"/>
  <c r="AV21" i="21"/>
  <c r="AR23" i="5"/>
  <c r="Z16" i="5"/>
  <c r="AV7" i="25"/>
  <c r="AV14" i="25"/>
  <c r="AR25" i="5"/>
  <c r="AR18" i="21"/>
  <c r="AR26" i="21"/>
  <c r="AR27" i="21"/>
  <c r="N5" i="25"/>
  <c r="AR5" i="25"/>
  <c r="AR10" i="21"/>
  <c r="Z27" i="5"/>
  <c r="Z28" i="5"/>
  <c r="AR21" i="21"/>
  <c r="AR27" i="5"/>
  <c r="AV16" i="25"/>
  <c r="AV19" i="21"/>
  <c r="AV23" i="21"/>
  <c r="AV20" i="25"/>
  <c r="AH20" i="25"/>
  <c r="Z12" i="25"/>
  <c r="Z27" i="25"/>
  <c r="AH24" i="25"/>
  <c r="AV15" i="25"/>
  <c r="Z13" i="5"/>
  <c r="AV13" i="5"/>
  <c r="AR12" i="21"/>
  <c r="AV24" i="25"/>
  <c r="AH15" i="25"/>
  <c r="AV18" i="25"/>
  <c r="N28" i="25"/>
  <c r="AH20" i="5"/>
  <c r="N8" i="21"/>
  <c r="AV24" i="21"/>
  <c r="N18" i="21"/>
  <c r="Z15" i="25"/>
  <c r="AH23" i="21"/>
  <c r="N9" i="25"/>
  <c r="Z18" i="21"/>
  <c r="N23" i="21"/>
  <c r="AH23" i="5"/>
  <c r="AH16" i="5"/>
  <c r="N10" i="5"/>
  <c r="N26" i="5"/>
  <c r="N6" i="5"/>
  <c r="N13" i="5"/>
  <c r="AV28" i="5"/>
  <c r="AH15" i="21"/>
  <c r="AH11" i="21"/>
  <c r="AH13" i="21"/>
  <c r="AH10" i="21"/>
  <c r="N20" i="5"/>
  <c r="N19" i="5"/>
  <c r="AH16" i="21"/>
  <c r="AH20" i="21"/>
  <c r="N8" i="5"/>
  <c r="AH6" i="21"/>
  <c r="AH19" i="21"/>
  <c r="N12" i="21"/>
  <c r="AR7" i="5"/>
  <c r="N6" i="25"/>
  <c r="Z8" i="21"/>
  <c r="AH12" i="5"/>
  <c r="N21" i="5"/>
  <c r="N14" i="5"/>
  <c r="AH28" i="21"/>
  <c r="AH8" i="21"/>
  <c r="AH12" i="25"/>
  <c r="Z16" i="21"/>
  <c r="AV6" i="25"/>
  <c r="AV25" i="5"/>
  <c r="AH6" i="5"/>
  <c r="Z28" i="21"/>
  <c r="AR10" i="25"/>
  <c r="Z13" i="21"/>
  <c r="N16" i="21"/>
  <c r="AH25" i="5"/>
  <c r="AH13" i="5"/>
  <c r="N18" i="5"/>
  <c r="N9" i="5"/>
  <c r="AV27" i="5"/>
  <c r="AH7" i="21"/>
  <c r="AH24" i="21"/>
  <c r="AV27" i="21"/>
  <c r="AH21" i="25"/>
  <c r="N16" i="5"/>
  <c r="AV26" i="5"/>
  <c r="AH27" i="21"/>
  <c r="N11" i="21"/>
  <c r="AV18" i="5"/>
  <c r="AV9" i="21"/>
  <c r="Z11" i="5"/>
  <c r="AR22" i="25"/>
  <c r="AV20" i="5"/>
  <c r="AR16" i="25"/>
  <c r="Z6" i="21"/>
  <c r="N19" i="21"/>
  <c r="AH27" i="5"/>
  <c r="AH22" i="5"/>
  <c r="N24" i="5"/>
  <c r="N22" i="5"/>
  <c r="N23" i="5"/>
  <c r="AH14" i="21"/>
  <c r="Z12" i="5"/>
  <c r="AH10" i="25"/>
  <c r="AH24" i="5"/>
  <c r="N11" i="5"/>
  <c r="AH9" i="21"/>
  <c r="B24" i="7"/>
  <c r="B31" i="7"/>
  <c r="B30" i="7"/>
  <c r="B29" i="7"/>
  <c r="B27" i="7"/>
  <c r="B23" i="7"/>
  <c r="B28" i="7"/>
  <c r="B32" i="7"/>
  <c r="B25" i="7"/>
  <c r="B26" i="7"/>
  <c r="B22" i="7"/>
  <c r="B21" i="7"/>
  <c r="AH11" i="25"/>
  <c r="AH17" i="25"/>
  <c r="AH23" i="25"/>
  <c r="AH25" i="25"/>
  <c r="AH22" i="25"/>
  <c r="AH27" i="25"/>
  <c r="AH28" i="25"/>
  <c r="AH14" i="25"/>
  <c r="AH6" i="25"/>
  <c r="AH9" i="25"/>
  <c r="N6" i="21"/>
  <c r="N28" i="21"/>
  <c r="N17" i="21"/>
  <c r="N22" i="21"/>
  <c r="N7" i="21"/>
  <c r="N10" i="21"/>
  <c r="Z10" i="21"/>
  <c r="Z20" i="21"/>
  <c r="Z21" i="21"/>
  <c r="Z9" i="21"/>
  <c r="Z26" i="21"/>
  <c r="Z11" i="21"/>
  <c r="Z15" i="21"/>
  <c r="Z14" i="21"/>
  <c r="Z12" i="21"/>
  <c r="Z22" i="21"/>
  <c r="Z24" i="21"/>
  <c r="AH21" i="5"/>
  <c r="AH7" i="5"/>
  <c r="AH14" i="5"/>
  <c r="AH9" i="5"/>
  <c r="AH15" i="5"/>
  <c r="AH11" i="5"/>
  <c r="AH17" i="5"/>
  <c r="AV11" i="21"/>
  <c r="AV10" i="21"/>
  <c r="AV13" i="21"/>
  <c r="AV16" i="21"/>
  <c r="AV7" i="21"/>
  <c r="AV22" i="21"/>
  <c r="AV15" i="21"/>
  <c r="AV12" i="21"/>
  <c r="AV26" i="21"/>
  <c r="AV28" i="21"/>
  <c r="AV14" i="21"/>
  <c r="AV20" i="21"/>
  <c r="AV25" i="21"/>
  <c r="AV18" i="21"/>
  <c r="AV17" i="21"/>
  <c r="AV8" i="21"/>
  <c r="AV11" i="25"/>
  <c r="AV9" i="25"/>
  <c r="AV19" i="25"/>
  <c r="AV8" i="25"/>
  <c r="AV21" i="25"/>
  <c r="AV23" i="25"/>
  <c r="AV25" i="25"/>
  <c r="AV26" i="25"/>
  <c r="AV27" i="25"/>
  <c r="AV13" i="25"/>
  <c r="AV17" i="25"/>
  <c r="AV30" i="25"/>
  <c r="AV28" i="25"/>
  <c r="AV29" i="25"/>
  <c r="AV10" i="25"/>
  <c r="AV22" i="25"/>
  <c r="AV12" i="25"/>
  <c r="N23" i="25"/>
  <c r="N25" i="25"/>
  <c r="N20" i="25"/>
  <c r="N11" i="25"/>
  <c r="N8" i="25"/>
  <c r="N22" i="25"/>
  <c r="N29" i="25"/>
  <c r="N17" i="25"/>
  <c r="N18" i="25"/>
  <c r="N12" i="25"/>
  <c r="N16" i="25"/>
  <c r="N27" i="25"/>
  <c r="N21" i="25"/>
  <c r="N15" i="25"/>
  <c r="N13" i="25"/>
  <c r="N10" i="25"/>
  <c r="N19" i="25"/>
  <c r="N7" i="25"/>
  <c r="N14" i="25"/>
  <c r="N26" i="25"/>
  <c r="N24" i="25"/>
  <c r="AR6" i="25"/>
  <c r="AR17" i="25"/>
  <c r="AR21" i="25"/>
  <c r="AR24" i="25"/>
  <c r="AR7" i="25"/>
  <c r="AR26" i="25"/>
  <c r="AR8" i="25"/>
  <c r="AR19" i="25"/>
  <c r="AR15" i="25"/>
  <c r="AR11" i="25"/>
  <c r="AR23" i="25"/>
  <c r="AR27" i="25"/>
  <c r="AR12" i="25"/>
  <c r="AR25" i="25"/>
  <c r="AR14" i="25"/>
  <c r="AR13" i="25"/>
  <c r="AR9" i="25"/>
  <c r="AR18" i="25"/>
  <c r="AR29" i="25"/>
  <c r="AR20" i="25"/>
  <c r="AR28" i="25"/>
  <c r="AX24" i="25" l="1"/>
  <c r="AY24" i="25" s="1"/>
  <c r="AX26" i="25"/>
  <c r="AY26" i="25" s="1"/>
  <c r="AX14" i="25"/>
  <c r="AY14" i="25" s="1"/>
  <c r="AX7" i="25"/>
  <c r="AY7" i="25" s="1"/>
  <c r="AX19" i="25"/>
  <c r="AY19" i="25" s="1"/>
  <c r="AX10" i="25"/>
  <c r="AY10" i="25" s="1"/>
  <c r="AX13" i="25"/>
  <c r="AY13" i="25" s="1"/>
  <c r="AX15" i="25"/>
  <c r="AY15" i="25" s="1"/>
  <c r="AX21" i="25"/>
  <c r="AY21" i="25" s="1"/>
  <c r="AX27" i="25"/>
  <c r="AY27" i="25" s="1"/>
  <c r="AX16" i="25"/>
  <c r="AY16" i="25" s="1"/>
  <c r="AX12" i="25"/>
  <c r="AY12" i="25" s="1"/>
  <c r="AX18" i="25"/>
  <c r="AY18" i="25" s="1"/>
  <c r="AX17" i="25"/>
  <c r="AY17" i="25" s="1"/>
  <c r="AX29" i="25"/>
  <c r="AY29" i="25" s="1"/>
  <c r="AX22" i="25"/>
  <c r="AY22" i="25" s="1"/>
  <c r="AX8" i="25"/>
  <c r="AY8" i="25" s="1"/>
  <c r="AX11" i="25"/>
  <c r="AY11" i="25" s="1"/>
  <c r="AX20" i="25"/>
  <c r="AY20" i="25" s="1"/>
  <c r="AX25" i="25"/>
  <c r="AY25" i="25" s="1"/>
  <c r="N32" i="25"/>
  <c r="AX23" i="25"/>
  <c r="AY23" i="25" s="1"/>
  <c r="AX30" i="25"/>
  <c r="AY30" i="25" s="1"/>
  <c r="AX10" i="21"/>
  <c r="AY10" i="21" s="1"/>
  <c r="AX7" i="21"/>
  <c r="AY7" i="21" s="1"/>
  <c r="AX22" i="21"/>
  <c r="AY22" i="21" s="1"/>
  <c r="AX17" i="21"/>
  <c r="AY17" i="21" s="1"/>
  <c r="AX28" i="21"/>
  <c r="AY28" i="21" s="1"/>
  <c r="AX6" i="21"/>
  <c r="AY6" i="21" s="1"/>
  <c r="AX11" i="5"/>
  <c r="AX23" i="5"/>
  <c r="N32" i="5"/>
  <c r="AX22" i="5"/>
  <c r="AX24" i="5"/>
  <c r="AY24" i="5" s="1"/>
  <c r="AX19" i="21"/>
  <c r="AY19" i="21" s="1"/>
  <c r="AX11" i="21"/>
  <c r="AY11" i="21" s="1"/>
  <c r="AX16" i="5"/>
  <c r="AY16" i="5" s="1"/>
  <c r="AX9" i="5"/>
  <c r="AX18" i="5"/>
  <c r="AX16" i="21"/>
  <c r="AY16" i="21" s="1"/>
  <c r="AX14" i="5"/>
  <c r="AY14" i="5" s="1"/>
  <c r="AX21" i="5"/>
  <c r="AX6" i="25"/>
  <c r="AY6" i="25" s="1"/>
  <c r="AX12" i="21"/>
  <c r="AY12" i="21" s="1"/>
  <c r="AX8" i="5"/>
  <c r="AX19" i="5"/>
  <c r="AX20" i="5"/>
  <c r="AY20" i="5" s="1"/>
  <c r="AX13" i="5"/>
  <c r="AX6" i="5"/>
  <c r="AX26" i="5"/>
  <c r="AY26" i="5" s="1"/>
  <c r="AX10" i="5"/>
  <c r="AY11" i="5" s="1"/>
  <c r="N32" i="21"/>
  <c r="AX23" i="21"/>
  <c r="AY23" i="21" s="1"/>
  <c r="AX9" i="25"/>
  <c r="AY9" i="25" s="1"/>
  <c r="AX18" i="21"/>
  <c r="AY18" i="21" s="1"/>
  <c r="AX8" i="21"/>
  <c r="AY8" i="21" s="1"/>
  <c r="AX28" i="25"/>
  <c r="AY28" i="25" s="1"/>
  <c r="AX5" i="25"/>
  <c r="AY5" i="25" s="1"/>
  <c r="AX12" i="5"/>
  <c r="AY12" i="5" s="1"/>
  <c r="AX28" i="5"/>
  <c r="AY28" i="5" s="1"/>
  <c r="AX15" i="5"/>
  <c r="AY15" i="5" s="1"/>
  <c r="AX27" i="5"/>
  <c r="AY27" i="5" s="1"/>
  <c r="AX25" i="5"/>
  <c r="AY25" i="5" s="1"/>
  <c r="AX17" i="5"/>
  <c r="AX13" i="21"/>
  <c r="AY13" i="21" s="1"/>
  <c r="AX21" i="21"/>
  <c r="AY21" i="21" s="1"/>
  <c r="AX27" i="21"/>
  <c r="AY27" i="21" s="1"/>
  <c r="AX14" i="21"/>
  <c r="AY14" i="21" s="1"/>
  <c r="AX24" i="21"/>
  <c r="AY24" i="21" s="1"/>
  <c r="AX25" i="21"/>
  <c r="AY25" i="21" s="1"/>
  <c r="AX31" i="25"/>
  <c r="AY31" i="25" s="1"/>
  <c r="AX9" i="21"/>
  <c r="AY9" i="21" s="1"/>
  <c r="AX20" i="21"/>
  <c r="AY20" i="21" s="1"/>
  <c r="AX7" i="5"/>
  <c r="AX26" i="21"/>
  <c r="AY26" i="21" s="1"/>
  <c r="AX15" i="21"/>
  <c r="AY15" i="21" s="1"/>
  <c r="AX5" i="21"/>
  <c r="AY5" i="21" s="1"/>
  <c r="AX5" i="5"/>
  <c r="AY9" i="5" s="1"/>
  <c r="AY13" i="5"/>
  <c r="AY23" i="5"/>
  <c r="AY18" i="5"/>
  <c r="AY21" i="5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5" i="21"/>
  <c r="AZ10" i="21"/>
  <c r="AZ6" i="21"/>
  <c r="AZ16" i="21"/>
  <c r="AZ26" i="21"/>
  <c r="AZ21" i="21"/>
  <c r="AZ17" i="21"/>
  <c r="AZ5" i="25"/>
  <c r="AZ25" i="25"/>
  <c r="AZ13" i="25"/>
  <c r="AZ8" i="21"/>
  <c r="AZ9" i="21"/>
  <c r="AZ15" i="21"/>
  <c r="AZ21" i="25"/>
  <c r="AZ12" i="21"/>
  <c r="AZ20" i="21"/>
  <c r="AZ25" i="21"/>
  <c r="AZ23" i="25"/>
  <c r="AZ6" i="25"/>
  <c r="AZ28" i="21"/>
  <c r="AZ22" i="21"/>
  <c r="AZ24" i="21"/>
  <c r="AZ11" i="25"/>
  <c r="AZ11" i="21"/>
  <c r="AZ20" i="25"/>
  <c r="AZ19" i="21"/>
  <c r="AZ9" i="25"/>
  <c r="AZ27" i="21"/>
  <c r="AZ30" i="25"/>
  <c r="AZ31" i="25"/>
  <c r="AZ23" i="21"/>
  <c r="AZ18" i="21"/>
  <c r="AZ15" i="25"/>
  <c r="AZ12" i="25"/>
  <c r="AY6" i="5" l="1"/>
  <c r="AY10" i="5"/>
  <c r="AY7" i="5"/>
  <c r="AY17" i="5"/>
  <c r="AY8" i="5"/>
  <c r="AY22" i="5"/>
  <c r="AY5" i="5"/>
  <c r="AY19" i="5"/>
  <c r="AZ7" i="25"/>
  <c r="AZ8" i="25"/>
  <c r="AZ7" i="21"/>
  <c r="AZ27" i="25"/>
  <c r="AZ6" i="5"/>
  <c r="AZ26" i="25"/>
  <c r="AZ10" i="25"/>
  <c r="AZ16" i="25"/>
  <c r="AZ29" i="25"/>
  <c r="AZ18" i="25"/>
  <c r="AZ14" i="21"/>
  <c r="AZ14" i="25"/>
  <c r="AZ19" i="25"/>
  <c r="AZ22" i="25"/>
  <c r="AZ28" i="25"/>
  <c r="AZ24" i="25"/>
  <c r="AZ17" i="25"/>
  <c r="AZ13" i="21"/>
  <c r="AZ14" i="5"/>
  <c r="AZ25" i="5" s="1"/>
  <c r="AZ5" i="5"/>
  <c r="AZ7" i="5"/>
  <c r="AZ26" i="5"/>
  <c r="AZ12" i="5"/>
  <c r="AZ17" i="5"/>
  <c r="AZ28" i="5"/>
  <c r="AZ11" i="5"/>
  <c r="AZ16" i="5"/>
  <c r="AZ24" i="5"/>
  <c r="AZ15" i="5"/>
  <c r="AZ22" i="5"/>
  <c r="AZ18" i="5"/>
  <c r="AZ27" i="5"/>
  <c r="AZ21" i="5"/>
  <c r="AZ8" i="5"/>
  <c r="AZ20" i="5"/>
  <c r="AZ10" i="5"/>
  <c r="AZ23" i="5"/>
  <c r="AZ19" i="5"/>
  <c r="AZ13" i="5"/>
  <c r="AZ9" i="5"/>
</calcChain>
</file>

<file path=xl/sharedStrings.xml><?xml version="1.0" encoding="utf-8"?>
<sst xmlns="http://schemas.openxmlformats.org/spreadsheetml/2006/main" count="1037" uniqueCount="165">
  <si>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</si>
  <si>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</si>
  <si>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</si>
  <si>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</si>
  <si>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</si>
  <si>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</si>
  <si>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</si>
  <si>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</si>
  <si>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</si>
  <si>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</si>
  <si>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</si>
  <si>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</si>
  <si>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</si>
  <si>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</si>
  <si>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</si>
  <si>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</si>
  <si>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</si>
  <si>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</si>
  <si>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</si>
  <si>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</si>
  <si>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</si>
  <si>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</si>
  <si>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</si>
  <si>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</si>
  <si>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</si>
  <si>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</si>
  <si>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</si>
  <si>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</si>
  <si>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</si>
  <si>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</si>
  <si>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</si>
  <si>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</si>
  <si>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</si>
  <si>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</si>
  <si>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</si>
  <si>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</si>
  <si>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</si>
  <si>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</si>
  <si>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</si>
  <si>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</si>
  <si>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</si>
  <si>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</si>
  <si>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</si>
  <si>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</si>
  <si>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</si>
  <si>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</si>
  <si>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</si>
  <si>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</si>
  <si>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</si>
  <si>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</si>
  <si>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</si>
  <si>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</si>
  <si>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</si>
  <si>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</si>
  <si>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</si>
  <si>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</si>
  <si>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</si>
  <si>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</si>
  <si>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</si>
  <si>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</si>
  <si>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</si>
  <si>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</si>
  <si>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</si>
  <si>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</si>
  <si>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</si>
  <si>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</si>
  <si>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</si>
  <si>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</si>
  <si>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</si>
  <si>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</si>
  <si>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</si>
  <si>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</si>
  <si>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</si>
  <si>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</si>
  <si>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</si>
  <si>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</si>
  <si>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</si>
  <si>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</si>
  <si>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</si>
  <si>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</si>
  <si>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</si>
  <si>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</si>
  <si>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</si>
  <si>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</si>
  <si>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</si>
  <si>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</si>
  <si>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</si>
  <si>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</si>
  <si>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</si>
  <si>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</si>
  <si>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</si>
  <si>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</si>
  <si>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</si>
  <si>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</si>
  <si>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</si>
  <si>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</si>
  <si>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</si>
  <si>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</si>
  <si>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</si>
  <si>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</si>
  <si>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</si>
  <si>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</si>
  <si>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</si>
  <si>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</si>
  <si>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</si>
  <si>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</si>
  <si>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</si>
  <si>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</si>
  <si>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</si>
  <si>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</si>
  <si>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</si>
  <si>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</si>
  <si>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</si>
  <si>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</si>
  <si>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</si>
  <si>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</si>
  <si>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</si>
  <si>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</si>
  <si>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</si>
  <si>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</si>
  <si>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</si>
  <si>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</si>
  <si>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</si>
  <si>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</si>
  <si>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</si>
  <si>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</si>
  <si>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</si>
  <si>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</si>
  <si>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</si>
  <si>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</si>
  <si>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</si>
  <si>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</si>
  <si>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</si>
  <si>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</si>
  <si>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</si>
  <si>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</si>
  <si>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</si>
  <si>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</si>
  <si>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</si>
  <si>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</si>
  <si>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</si>
  <si>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</si>
  <si>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</si>
  <si>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</si>
  <si>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</si>
  <si>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</si>
  <si>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</si>
  <si>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</si>
  <si>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</si>
  <si>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</si>
  <si>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</si>
  <si>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</si>
  <si>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</si>
  <si>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DE LA SALETTE 1</t>
  </si>
  <si>
    <t>ECOLE DE L'AIR</t>
  </si>
  <si>
    <t>BASTIDE DE LA SALETTE 2</t>
  </si>
  <si>
    <t>TRAINING CENTER 1</t>
  </si>
  <si>
    <t>PONT ROYAL</t>
  </si>
  <si>
    <t>SERVANES</t>
  </si>
  <si>
    <t>CHÂTEAU L'ARC</t>
  </si>
  <si>
    <t>MANVILLE</t>
  </si>
  <si>
    <t>TRAINING CENTER 2</t>
  </si>
  <si>
    <t>COTE BLEU</t>
  </si>
  <si>
    <t>BRUT -- ETAPE 1 - GOLF DE AIX MARSEILLE - 27 NOVEMBRE 2024</t>
  </si>
  <si>
    <t>BRUT -- TROPHEE DES ECOLES DE GOLF 13  - U11 EQUIPES - 1ER TOUR AIX MARSEILLE 27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</si>
</sst>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ht="14.45" x14ac:dyDescent="0.3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ht="14.45" x14ac:dyDescent="0.3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ht="14.45" x14ac:dyDescent="0.3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164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145</v>
      </c>
      <c r="B3" s="191" t="s">
        <v>145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146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1</v>
      </c>
      <c r="B5" s="120">
        <f t="shared" ref="B5" ca="1" si="1">RANK(AB5,$AB$5:$AB$18)</f>
        <v>1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1'!$C$3:$K$16,7,0)),"",VLOOKUP(E5,'ETAPE 1'!$C$3:$K$16,7,0))</f>
        <v>1</v>
      </c>
      <c r="G5" s="113">
        <f ca="1">IF(ISERROR(VLOOKUP(E5,'ETAPE 1'!$C$3:$K$16,8,0)),"",VLOOKUP(E5,'ETAPE 1'!$C$3:$K$16,8,0))</f>
        <v>22</v>
      </c>
      <c r="H5" s="112" t="str">
        <f>IF(ISERROR(VLOOKUP(E5,'ETAPE 2'!$C$3:$K$16,7,0)),"",VLOOKUP(E5,'ETAPE 2'!$C$3:$K$16,7,0))</f>
        <v/>
      </c>
      <c r="I5" s="113" t="str">
        <f ca="1">IF(ISERROR(VLOOKUP(E5,'ETAPE 2'!$C$3:$K$16,8,0)),"",VLOOKUP(E5,'ETAPE 2'!$C$3:$K$16,8,0))</f>
        <v>0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22</v>
      </c>
      <c r="AA5" s="118">
        <f ca="1">$Z5</f>
        <v>22</v>
      </c>
      <c r="AB5" s="119">
        <f t="shared" ref="AB5:AB17" ca="1" si="2">IF(D5="",-1000,0)+$Z5+C5/100</f>
        <v>22.01</v>
      </c>
    </row>
    <row r="6" spans="1:28" s="99" customFormat="1" ht="18.75" hidden="1" customHeight="1" x14ac:dyDescent="0.35">
      <c r="A6" s="116">
        <f ca="1">RANK(AA6,$AA$5:$AA$18)</f>
        <v>4</v>
      </c>
      <c r="B6" s="120">
        <f ca="1">RANK(AB6,$AB$5:$AB$18)</f>
        <v>4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1'!$C$3:$K$16,7,0)),"",VLOOKUP(E6,'ETAPE 1'!$C$3:$K$16,7,0))</f>
        <v>4</v>
      </c>
      <c r="G6" s="113">
        <f ca="1">IF(ISERROR(VLOOKUP(E6,'ETAPE 1'!$C$3:$K$16,8,0)),"",VLOOKUP(E6,'ETAPE 1'!$C$3:$K$16,8,0))</f>
        <v>16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16</v>
      </c>
      <c r="AA6" s="118">
        <f t="shared" ref="AA6:AA18" ca="1" si="4">$Z6</f>
        <v>16</v>
      </c>
      <c r="AB6" s="119">
        <f t="shared" ca="1" si="2"/>
        <v>16.02</v>
      </c>
    </row>
    <row r="7" spans="1:28" s="99" customFormat="1" ht="18.75" hidden="1" customHeight="1" x14ac:dyDescent="0.35">
      <c r="A7" s="116">
        <f t="shared" ref="A7:A18" ca="1" si="5">RANK(AA7,$AA$5:$AA$18)</f>
        <v>3</v>
      </c>
      <c r="B7" s="120">
        <f t="shared" ref="B7:B18" ca="1" si="6">RANK(AB7,$AB$5:$AB$18)</f>
        <v>3</v>
      </c>
      <c r="C7" s="98">
        <v>3</v>
      </c>
      <c r="D7" s="95" t="str">
        <f>IF('LISTING EQUIPES'!B4="","",'LISTING EQUIPES'!B4)</f>
        <v>BASTIDE DE LA SALETTE 1</v>
      </c>
      <c r="E7" s="95">
        <v>3</v>
      </c>
      <c r="F7" s="112">
        <f ca="1">IF(ISERROR(VLOOKUP(E7,'ETAPE 1'!$C$3:$K$16,7,0)),"",VLOOKUP(E7,'ETAPE 1'!$C$3:$K$16,7,0))</f>
        <v>3</v>
      </c>
      <c r="G7" s="113">
        <f ca="1">IF(ISERROR(VLOOKUP(E7,'ETAPE 1'!$C$3:$K$16,8,0)),"",VLOOKUP(E7,'ETAPE 1'!$C$3:$K$16,8,0))</f>
        <v>18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18</v>
      </c>
      <c r="AA7" s="118">
        <f t="shared" ca="1" si="4"/>
        <v>18</v>
      </c>
      <c r="AB7" s="119">
        <f t="shared" ca="1" si="2"/>
        <v>18.03</v>
      </c>
    </row>
    <row r="8" spans="1:28" s="99" customFormat="1" ht="18.75" hidden="1" customHeight="1" x14ac:dyDescent="0.35">
      <c r="A8" s="116">
        <f t="shared" ca="1" si="5"/>
        <v>2</v>
      </c>
      <c r="B8" s="120">
        <f t="shared" ca="1" si="6"/>
        <v>2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1'!$C$3:$K$16,7,0)),"",VLOOKUP(E8,'ETAPE 1'!$C$3:$K$16,7,0))</f>
        <v>2</v>
      </c>
      <c r="G8" s="113">
        <f ca="1">IF(ISERROR(VLOOKUP(E8,'ETAPE 1'!$C$3:$K$16,8,0)),"",VLOOKUP(E8,'ETAPE 1'!$C$3:$K$16,8,0))</f>
        <v>20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20</v>
      </c>
      <c r="AA8" s="118">
        <f t="shared" ca="1" si="4"/>
        <v>20</v>
      </c>
      <c r="AB8" s="119">
        <f t="shared" ca="1" si="2"/>
        <v>20.04</v>
      </c>
    </row>
    <row r="9" spans="1:28" s="99" customFormat="1" ht="18.75" hidden="1" customHeight="1" x14ac:dyDescent="0.35">
      <c r="A9" s="116">
        <f t="shared" ca="1" si="5"/>
        <v>7</v>
      </c>
      <c r="B9" s="120">
        <f t="shared" ca="1" si="6"/>
        <v>8</v>
      </c>
      <c r="C9" s="98">
        <v>5</v>
      </c>
      <c r="D9" s="95" t="str">
        <f>IF('LISTING EQUIPES'!B6="","",'LISTING EQUIPES'!B6)</f>
        <v>BASTIDE DE LA SALETTE 2</v>
      </c>
      <c r="E9" s="100">
        <v>5</v>
      </c>
      <c r="F9" s="112">
        <f ca="1">IF(ISERROR(VLOOKUP(E9,'ETAPE 1'!$C$3:$K$16,7,0)),"",VLOOKUP(E9,'ETAPE 1'!$C$3:$K$16,7,0))</f>
        <v>7</v>
      </c>
      <c r="G9" s="113">
        <f ca="1">IF(ISERROR(VLOOKUP(E9,'ETAPE 1'!$C$3:$K$16,8,0)),"",VLOOKUP(E9,'ETAPE 1'!$C$3:$K$16,8,0))</f>
        <v>9</v>
      </c>
      <c r="H9" s="112" t="str">
        <f>IF(ISERROR(VLOOKUP(E9,'ETAPE 2'!$C$3:$K$16,7,0)),"",VLOOKUP(E9,'ETAPE 2'!$C$3:$K$16,7,0))</f>
        <v/>
      </c>
      <c r="I9" s="113" t="str">
        <f ca="1">IF(ISERROR(VLOOKUP(E9,'ETAPE 2'!$C$3:$K$16,8,0)),"",VLOOKUP(E9,'ETAPE 2'!$C$3:$K$16,8,0))</f>
        <v>0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9</v>
      </c>
      <c r="AA9" s="118">
        <f t="shared" ca="1" si="4"/>
        <v>9</v>
      </c>
      <c r="AB9" s="119">
        <f t="shared" ca="1" si="2"/>
        <v>9.0500000000000007</v>
      </c>
    </row>
    <row r="10" spans="1:28" s="99" customFormat="1" ht="18.75" hidden="1" customHeight="1" x14ac:dyDescent="0.35">
      <c r="A10" s="116">
        <f t="shared" ca="1" si="5"/>
        <v>6</v>
      </c>
      <c r="B10" s="120">
        <f t="shared" ca="1" si="6"/>
        <v>6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1'!$C$3:$K$16,7,0)),"",VLOOKUP(E10,'ETAPE 1'!$C$3:$K$16,7,0))</f>
        <v>6</v>
      </c>
      <c r="G10" s="113">
        <f ca="1">IF(ISERROR(VLOOKUP(E10,'ETAPE 1'!$C$3:$K$16,8,0)),"",VLOOKUP(E10,'ETAPE 1'!$C$3:$K$16,8,0))</f>
        <v>12</v>
      </c>
      <c r="H10" s="112" t="str">
        <f>IF(ISERROR(VLOOKUP(E10,'ETAPE 2'!$C$3:$K$16,7,0)),"",VLOOKUP(E10,'ETAPE 2'!$C$3:$K$16,7,0))</f>
        <v/>
      </c>
      <c r="I10" s="113" t="str">
        <f ca="1">IF(ISERROR(VLOOKUP(E10,'ETAPE 2'!$C$3:$K$16,8,0)),"",VLOOKUP(E10,'ETAPE 2'!$C$3:$K$16,8,0))</f>
        <v>0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12</v>
      </c>
      <c r="AA10" s="118">
        <f t="shared" ca="1" si="4"/>
        <v>12</v>
      </c>
      <c r="AB10" s="119">
        <f t="shared" ca="1" si="2"/>
        <v>12.06</v>
      </c>
    </row>
    <row r="11" spans="1:28" s="99" customFormat="1" ht="18.75" hidden="1" customHeight="1" x14ac:dyDescent="0.35">
      <c r="A11" s="116">
        <f t="shared" ca="1" si="5"/>
        <v>5</v>
      </c>
      <c r="B11" s="120">
        <f t="shared" ca="1" si="6"/>
        <v>5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1'!$C$3:$K$16,7,0)),"",VLOOKUP(E11,'ETAPE 1'!$C$3:$K$16,7,0))</f>
        <v>5</v>
      </c>
      <c r="G11" s="113">
        <f ca="1">IF(ISERROR(VLOOKUP(E11,'ETAPE 1'!$C$3:$K$16,8,0)),"",VLOOKUP(E11,'ETAPE 1'!$C$3:$K$16,8,0))</f>
        <v>14</v>
      </c>
      <c r="H11" s="112" t="str">
        <f>IF(ISERROR(VLOOKUP(E11,'ETAPE 2'!$C$3:$K$16,7,0)),"",VLOOKUP(E11,'ETAPE 2'!$C$3:$K$16,7,0))</f>
        <v/>
      </c>
      <c r="I11" s="113" t="str">
        <f ca="1">IF(ISERROR(VLOOKUP(E11,'ETAPE 2'!$C$3:$K$16,8,0)),"",VLOOKUP(E11,'ETAPE 2'!$C$3:$K$16,8,0))</f>
        <v>0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14</v>
      </c>
      <c r="AA11" s="118">
        <f t="shared" ca="1" si="4"/>
        <v>14</v>
      </c>
      <c r="AB11" s="119">
        <f t="shared" ca="1" si="2"/>
        <v>14.07</v>
      </c>
    </row>
    <row r="12" spans="1:28" s="99" customFormat="1" ht="18.75" hidden="1" customHeight="1" x14ac:dyDescent="0.35">
      <c r="A12" s="116">
        <f t="shared" ca="1" si="5"/>
        <v>7</v>
      </c>
      <c r="B12" s="120">
        <f t="shared" ca="1" si="6"/>
        <v>7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1'!$C$3:$K$16,7,0)),"",VLOOKUP(E12,'ETAPE 1'!$C$3:$K$16,7,0))</f>
        <v>7</v>
      </c>
      <c r="G12" s="113">
        <f ca="1">IF(ISERROR(VLOOKUP(E12,'ETAPE 1'!$C$3:$K$16,8,0)),"",VLOOKUP(E12,'ETAPE 1'!$C$3:$K$16,8,0))</f>
        <v>9</v>
      </c>
      <c r="H12" s="112" t="str">
        <f>IF(ISERROR(VLOOKUP(E12,'ETAPE 2'!$C$3:$K$16,7,0)),"",VLOOKUP(E12,'ETAPE 2'!$C$3:$K$16,7,0))</f>
        <v/>
      </c>
      <c r="I12" s="113" t="str">
        <f ca="1">IF(ISERROR(VLOOKUP(E12,'ETAPE 2'!$C$3:$K$16,8,0)),"",VLOOKUP(E12,'ETAPE 2'!$C$3:$K$16,8,0))</f>
        <v>0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9</v>
      </c>
      <c r="AA12" s="118">
        <f t="shared" ca="1" si="4"/>
        <v>9</v>
      </c>
      <c r="AB12" s="119">
        <f t="shared" ca="1" si="2"/>
        <v>9.08</v>
      </c>
    </row>
    <row r="13" spans="1:28" s="99" customFormat="1" ht="18.75" hidden="1" customHeight="1" x14ac:dyDescent="0.35">
      <c r="A13" s="116">
        <f t="shared" ca="1" si="5"/>
        <v>10</v>
      </c>
      <c r="B13" s="120">
        <f t="shared" ca="1" si="6"/>
        <v>10</v>
      </c>
      <c r="C13" s="98">
        <v>9</v>
      </c>
      <c r="D13" s="95" t="str">
        <f>IF('LISTING EQUIPES'!B10="","",'LISTING EQUIPES'!B10)</f>
        <v>CHÂTEAU L'ARC</v>
      </c>
      <c r="E13" s="95">
        <v>9</v>
      </c>
      <c r="F13" s="112">
        <f ca="1">IF(ISERROR(VLOOKUP(E13,'ETAPE 1'!$C$3:$K$16,7,0)),"",VLOOKUP(E13,'ETAPE 1'!$C$3:$K$16,7,0))</f>
        <v>10</v>
      </c>
      <c r="G13" s="113">
        <f ca="1">IF(ISERROR(VLOOKUP(E13,'ETAPE 1'!$C$3:$K$16,8,0)),"",VLOOKUP(E13,'ETAPE 1'!$C$3:$K$16,8,0))</f>
        <v>4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4</v>
      </c>
      <c r="AA13" s="118">
        <f t="shared" ca="1" si="4"/>
        <v>4</v>
      </c>
      <c r="AB13" s="119">
        <f t="shared" ca="1" si="2"/>
        <v>4.09</v>
      </c>
    </row>
    <row r="14" spans="1:28" s="99" customFormat="1" ht="18.75" hidden="1" customHeight="1" x14ac:dyDescent="0.35">
      <c r="A14" s="116">
        <f t="shared" ca="1" si="5"/>
        <v>9</v>
      </c>
      <c r="B14" s="120">
        <f t="shared" ca="1" si="6"/>
        <v>9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1'!$C$3:$K$16,7,0)),"",VLOOKUP(E14,'ETAPE 1'!$C$3:$K$16,7,0))</f>
        <v>9</v>
      </c>
      <c r="G14" s="113">
        <f ca="1">IF(ISERROR(VLOOKUP(E14,'ETAPE 1'!$C$3:$K$16,8,0)),"",VLOOKUP(E14,'ETAPE 1'!$C$3:$K$16,8,0))</f>
        <v>6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6</v>
      </c>
      <c r="AA14" s="118">
        <f t="shared" ca="1" si="4"/>
        <v>6</v>
      </c>
      <c r="AB14" s="119">
        <f t="shared" ca="1" si="2"/>
        <v>6.1</v>
      </c>
    </row>
    <row r="15" spans="1:28" ht="18.75" hidden="1" customHeight="1" x14ac:dyDescent="0.35">
      <c r="A15" s="116">
        <f t="shared" ca="1" si="5"/>
        <v>11</v>
      </c>
      <c r="B15" s="120">
        <f t="shared" ca="1" si="6"/>
        <v>11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1'!$C$3:$K$16,7,0)),"",VLOOKUP(E15,'ETAPE 1'!$C$3:$K$16,7,0))</f>
        <v>11</v>
      </c>
      <c r="G15" s="113">
        <f ca="1">IF(ISERROR(VLOOKUP(E15,'ETAPE 1'!$C$3:$K$16,8,0)),"",VLOOKUP(E15,'ETAPE 1'!$C$3:$K$16,8,0))</f>
        <v>2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2</v>
      </c>
      <c r="AA15" s="118">
        <f t="shared" ca="1" si="4"/>
        <v>2</v>
      </c>
      <c r="AB15" s="119">
        <f t="shared" ca="1" si="2"/>
        <v>2.11</v>
      </c>
    </row>
    <row r="16" spans="1:28" ht="18.75" hidden="1" customHeight="1" x14ac:dyDescent="0.35">
      <c r="A16" s="116">
        <f t="shared" ca="1" si="5"/>
        <v>12</v>
      </c>
      <c r="B16" s="120">
        <f t="shared" ca="1" si="6"/>
        <v>12</v>
      </c>
      <c r="C16" s="98">
        <v>12</v>
      </c>
      <c r="D16" s="95" t="str">
        <f>IF('LISTING EQUIPES'!B13="","",'LISTING EQUIPES'!B13)</f>
        <v>COTE BLEU</v>
      </c>
      <c r="E16" s="95">
        <v>12</v>
      </c>
      <c r="F16" s="112">
        <f ca="1">IF(ISERROR(VLOOKUP(E16,'ETAPE 1'!$C$3:$K$16,7,0)),"",VLOOKUP(E16,'ETAPE 1'!$C$3:$K$16,7,0))</f>
        <v>12</v>
      </c>
      <c r="G16" s="113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0.12</v>
      </c>
    </row>
    <row r="17" spans="1:28" ht="18.75" hidden="1" customHeight="1" x14ac:dyDescent="0.35">
      <c r="A17" s="116">
        <f t="shared" ca="1" si="5"/>
        <v>12</v>
      </c>
      <c r="B17" s="120">
        <f t="shared" ca="1" si="6"/>
        <v>14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12</v>
      </c>
      <c r="B18" s="120">
        <f t="shared" ca="1" si="6"/>
        <v>13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1</v>
      </c>
      <c r="D21" s="7" t="str">
        <f ca="1">VLOOKUP($A21,$B$5:$Z$18,COLUMN()-1,FALSE)</f>
        <v>AIX MARSEILLE</v>
      </c>
      <c r="E21" s="121"/>
      <c r="F21" s="112">
        <f t="shared" ref="F21:U25" ca="1" si="8">IF($C21="","",VLOOKUP($A21,$B$5:$Z$18,COLUMN()-1,FALSE))</f>
        <v>1</v>
      </c>
      <c r="G21" s="113">
        <f t="shared" ca="1" si="8"/>
        <v>22</v>
      </c>
      <c r="H21" s="112" t="str">
        <f t="shared" ca="1" si="8"/>
        <v/>
      </c>
      <c r="I21" s="113" t="str">
        <f t="shared" ca="1" si="8"/>
        <v>0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22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4</v>
      </c>
      <c r="D22" s="7" t="str">
        <f t="shared" ref="D22:D34" ca="1" si="11">VLOOKUP($A22,$B$5:$Z$18,COLUMN()-1,FALSE)</f>
        <v>ECOLE DE L'AIR</v>
      </c>
      <c r="E22" s="121" t="str">
        <f ca="1">IF(AND(B22&lt;&gt;"",B21=B22),"Ex aequo","")</f>
        <v/>
      </c>
      <c r="F22" s="112">
        <f t="shared" ca="1" si="8"/>
        <v>2</v>
      </c>
      <c r="G22" s="113">
        <f t="shared" ca="1" si="8"/>
        <v>20</v>
      </c>
      <c r="H22" s="112" t="str">
        <f t="shared" ca="1" si="8"/>
        <v/>
      </c>
      <c r="I22" s="113" t="str">
        <f t="shared" ca="1" si="8"/>
        <v>0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20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7"/>
        <v>3</v>
      </c>
      <c r="D23" s="7" t="str">
        <f t="shared" ca="1" si="11"/>
        <v>BASTIDE DE LA SALETTE 1</v>
      </c>
      <c r="E23" s="121" t="str">
        <f t="shared" ref="E23:E34" ca="1" si="12">IF(AND(B23&lt;&gt;"",B22=B23),"Ex aequo","")</f>
        <v/>
      </c>
      <c r="F23" s="112">
        <f t="shared" ca="1" si="8"/>
        <v>3</v>
      </c>
      <c r="G23" s="113">
        <f t="shared" ca="1" si="8"/>
        <v>18</v>
      </c>
      <c r="H23" s="112" t="str">
        <f t="shared" ca="1" si="8"/>
        <v/>
      </c>
      <c r="I23" s="113" t="str">
        <f t="shared" ca="1" si="8"/>
        <v>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18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2</v>
      </c>
      <c r="D24" s="7" t="str">
        <f t="shared" ca="1" si="11"/>
        <v>AIX GOLF</v>
      </c>
      <c r="E24" s="121" t="str">
        <f t="shared" ca="1" si="12"/>
        <v/>
      </c>
      <c r="F24" s="112">
        <f t="shared" ca="1" si="8"/>
        <v>4</v>
      </c>
      <c r="G24" s="113">
        <f t="shared" ca="1" si="8"/>
        <v>16</v>
      </c>
      <c r="H24" s="112" t="str">
        <f t="shared" ca="1" si="8"/>
        <v/>
      </c>
      <c r="I24" s="113" t="str">
        <f t="shared" ca="1" si="8"/>
        <v>0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16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7</v>
      </c>
      <c r="D25" s="7" t="str">
        <f t="shared" ca="1" si="11"/>
        <v>PONT ROYAL</v>
      </c>
      <c r="E25" s="121" t="str">
        <f t="shared" ca="1" si="12"/>
        <v/>
      </c>
      <c r="F25" s="112">
        <f t="shared" ca="1" si="8"/>
        <v>5</v>
      </c>
      <c r="G25" s="113">
        <f t="shared" ca="1" si="8"/>
        <v>14</v>
      </c>
      <c r="H25" s="112" t="str">
        <f t="shared" ca="1" si="8"/>
        <v/>
      </c>
      <c r="I25" s="113" t="str">
        <f t="shared" ca="1" si="8"/>
        <v>0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14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6</v>
      </c>
      <c r="D26" s="7" t="str">
        <f t="shared" ca="1" si="11"/>
        <v>TRAINING CENTER 1</v>
      </c>
      <c r="E26" s="121" t="str">
        <f t="shared" ca="1" si="12"/>
        <v/>
      </c>
      <c r="F26" s="112">
        <f ca="1">IF($C26="","",VLOOKUP($A26,$B$5:$Z$18,COLUMN()-1,FALSE))</f>
        <v>6</v>
      </c>
      <c r="G26" s="113">
        <f t="shared" ref="G26:Z26" ca="1" si="13">IF($C26="","",VLOOKUP($A26,$B$5:$Z$18,COLUMN()-1,FALSE))</f>
        <v>12</v>
      </c>
      <c r="H26" s="112" t="str">
        <f t="shared" ca="1" si="13"/>
        <v/>
      </c>
      <c r="I26" s="113" t="str">
        <f t="shared" ca="1" si="13"/>
        <v>0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12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8</v>
      </c>
      <c r="D27" s="7" t="str">
        <f t="shared" ca="1" si="11"/>
        <v>SERVANES</v>
      </c>
      <c r="E27" s="121" t="str">
        <f t="shared" ca="1" si="12"/>
        <v/>
      </c>
      <c r="F27" s="112">
        <f t="shared" ref="F27:U34" ca="1" si="14">IF($C27="","",VLOOKUP($A27,$B$5:$Z$18,COLUMN()-1,FALSE))</f>
        <v>7</v>
      </c>
      <c r="G27" s="113">
        <f t="shared" ca="1" si="14"/>
        <v>9</v>
      </c>
      <c r="H27" s="112" t="str">
        <f t="shared" ca="1" si="14"/>
        <v/>
      </c>
      <c r="I27" s="113" t="str">
        <f t="shared" ca="1" si="14"/>
        <v>0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9</v>
      </c>
    </row>
    <row r="28" spans="1:28" ht="18.600000000000001" x14ac:dyDescent="0.35">
      <c r="A28" s="20">
        <v>8</v>
      </c>
      <c r="B28" s="20">
        <f t="shared" ca="1" si="10"/>
        <v>7</v>
      </c>
      <c r="C28" s="20">
        <f t="shared" ca="1" si="7"/>
        <v>5</v>
      </c>
      <c r="D28" s="7" t="str">
        <f t="shared" ca="1" si="11"/>
        <v>BASTIDE DE LA SALETTE 2</v>
      </c>
      <c r="E28" s="121" t="str">
        <f t="shared" ca="1" si="12"/>
        <v>Ex aequo</v>
      </c>
      <c r="F28" s="112">
        <f t="shared" ca="1" si="14"/>
        <v>7</v>
      </c>
      <c r="G28" s="113">
        <f t="shared" ca="1" si="14"/>
        <v>9</v>
      </c>
      <c r="H28" s="112" t="str">
        <f t="shared" ca="1" si="14"/>
        <v/>
      </c>
      <c r="I28" s="113" t="str">
        <f t="shared" ca="1" si="14"/>
        <v>0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9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10</v>
      </c>
      <c r="D29" s="7" t="str">
        <f t="shared" ca="1" si="11"/>
        <v>MANVILLE</v>
      </c>
      <c r="E29" s="121" t="str">
        <f t="shared" ca="1" si="12"/>
        <v/>
      </c>
      <c r="F29" s="112">
        <f t="shared" ca="1" si="14"/>
        <v>9</v>
      </c>
      <c r="G29" s="113">
        <f t="shared" ca="1" si="14"/>
        <v>6</v>
      </c>
      <c r="H29" s="112" t="str">
        <f t="shared" ca="1" si="14"/>
        <v/>
      </c>
      <c r="I29" s="113" t="str">
        <f t="shared" ca="1" si="14"/>
        <v>0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6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9</v>
      </c>
      <c r="D30" s="7" t="str">
        <f t="shared" ca="1" si="11"/>
        <v>CHÂTEAU L'ARC</v>
      </c>
      <c r="E30" s="121" t="str">
        <f t="shared" ca="1" si="12"/>
        <v/>
      </c>
      <c r="F30" s="112">
        <f t="shared" ca="1" si="14"/>
        <v>10</v>
      </c>
      <c r="G30" s="113">
        <f t="shared" ca="1" si="14"/>
        <v>4</v>
      </c>
      <c r="H30" s="112" t="str">
        <f t="shared" ca="1" si="14"/>
        <v/>
      </c>
      <c r="I30" s="113" t="str">
        <f t="shared" ca="1" si="14"/>
        <v>0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4</v>
      </c>
    </row>
    <row r="31" spans="1:28" ht="18.600000000000001" x14ac:dyDescent="0.35">
      <c r="A31" s="20">
        <v>11</v>
      </c>
      <c r="B31" s="20">
        <f t="shared" ca="1" si="10"/>
        <v>11</v>
      </c>
      <c r="C31" s="20">
        <f t="shared" ca="1" si="7"/>
        <v>11</v>
      </c>
      <c r="D31" s="7" t="str">
        <f t="shared" ca="1" si="11"/>
        <v>TRAINING CENTER 2</v>
      </c>
      <c r="E31" s="121" t="str">
        <f t="shared" ca="1" si="12"/>
        <v/>
      </c>
      <c r="F31" s="112">
        <f t="shared" ca="1" si="14"/>
        <v>11</v>
      </c>
      <c r="G31" s="113">
        <f t="shared" ca="1" si="14"/>
        <v>2</v>
      </c>
      <c r="H31" s="112" t="str">
        <f t="shared" ca="1" si="14"/>
        <v/>
      </c>
      <c r="I31" s="113" t="str">
        <f t="shared" ca="1" si="14"/>
        <v>0</v>
      </c>
      <c r="J31" s="112" t="str">
        <f t="shared" ca="1" si="14"/>
        <v/>
      </c>
      <c r="K31" s="113" t="str">
        <f t="shared" ca="1" si="14"/>
        <v>0</v>
      </c>
      <c r="L31" s="112" t="str">
        <f t="shared" ca="1" si="14"/>
        <v/>
      </c>
      <c r="M31" s="113" t="str">
        <f t="shared" ca="1" si="14"/>
        <v>0</v>
      </c>
      <c r="N31" s="112" t="str">
        <f t="shared" ca="1" si="14"/>
        <v/>
      </c>
      <c r="O31" s="113" t="str">
        <f t="shared" ca="1" si="14"/>
        <v>0</v>
      </c>
      <c r="P31" s="112" t="str">
        <f t="shared" ca="1" si="14"/>
        <v/>
      </c>
      <c r="Q31" s="113" t="str">
        <f t="shared" ca="1" si="14"/>
        <v>0</v>
      </c>
      <c r="R31" s="112" t="str">
        <f t="shared" ca="1" si="14"/>
        <v/>
      </c>
      <c r="S31" s="113" t="str">
        <f t="shared" ca="1" si="14"/>
        <v>0</v>
      </c>
      <c r="T31" s="112" t="str">
        <f t="shared" ca="1" si="14"/>
        <v/>
      </c>
      <c r="U31" s="113" t="str">
        <f t="shared" ca="1" si="14"/>
        <v>0</v>
      </c>
      <c r="V31" s="112" t="str">
        <f t="shared" ca="1" si="15"/>
        <v/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2</v>
      </c>
    </row>
    <row r="32" spans="1:28" ht="18.600000000000001" x14ac:dyDescent="0.35">
      <c r="A32" s="20">
        <v>12</v>
      </c>
      <c r="B32" s="20">
        <f t="shared" ca="1" si="10"/>
        <v>12</v>
      </c>
      <c r="C32" s="20">
        <f t="shared" ca="1" si="7"/>
        <v>12</v>
      </c>
      <c r="D32" s="7" t="str">
        <f t="shared" ca="1" si="11"/>
        <v>COTE BLEU</v>
      </c>
      <c r="E32" s="121" t="str">
        <f t="shared" ca="1" si="12"/>
        <v/>
      </c>
      <c r="F32" s="112">
        <f t="shared" ca="1" si="14"/>
        <v>12</v>
      </c>
      <c r="G32" s="113">
        <f t="shared" ca="1" si="14"/>
        <v>0</v>
      </c>
      <c r="H32" s="112" t="str">
        <f t="shared" ca="1" si="14"/>
        <v/>
      </c>
      <c r="I32" s="113" t="str">
        <f t="shared" ca="1" si="14"/>
        <v>0</v>
      </c>
      <c r="J32" s="112" t="str">
        <f t="shared" ca="1" si="14"/>
        <v/>
      </c>
      <c r="K32" s="113" t="str">
        <f t="shared" ca="1" si="14"/>
        <v>0</v>
      </c>
      <c r="L32" s="112" t="str">
        <f t="shared" ca="1" si="14"/>
        <v/>
      </c>
      <c r="M32" s="113" t="str">
        <f t="shared" ca="1" si="14"/>
        <v>0</v>
      </c>
      <c r="N32" s="112" t="str">
        <f t="shared" ca="1" si="14"/>
        <v/>
      </c>
      <c r="O32" s="113" t="str">
        <f t="shared" ca="1" si="14"/>
        <v>0</v>
      </c>
      <c r="P32" s="112" t="str">
        <f t="shared" ca="1" si="14"/>
        <v/>
      </c>
      <c r="Q32" s="113" t="str">
        <f t="shared" ca="1" si="14"/>
        <v>0</v>
      </c>
      <c r="R32" s="112" t="str">
        <f t="shared" ca="1" si="14"/>
        <v/>
      </c>
      <c r="S32" s="113" t="str">
        <f t="shared" ca="1" si="14"/>
        <v>0</v>
      </c>
      <c r="T32" s="112" t="str">
        <f t="shared" ca="1" si="14"/>
        <v/>
      </c>
      <c r="U32" s="113" t="str">
        <f t="shared" ca="1" si="14"/>
        <v>0</v>
      </c>
      <c r="V32" s="112" t="str">
        <f t="shared" ca="1" si="15"/>
        <v/>
      </c>
      <c r="W32" s="113" t="str">
        <f t="shared" ca="1" si="15"/>
        <v>0</v>
      </c>
      <c r="X32" s="112" t="str">
        <f t="shared" ca="1" si="15"/>
        <v/>
      </c>
      <c r="Y32" s="113" t="str">
        <f t="shared" ca="1" si="15"/>
        <v>0</v>
      </c>
      <c r="Z32" s="92">
        <f t="shared" ca="1" si="15"/>
        <v>0</v>
      </c>
    </row>
    <row r="33" spans="1:26" ht="18.600000000000001" x14ac:dyDescent="0.3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600000000000001" x14ac:dyDescent="0.3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ht="14.45" x14ac:dyDescent="0.3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ht="14.45" x14ac:dyDescent="0.3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ht="14.45" x14ac:dyDescent="0.3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ht="14.45" x14ac:dyDescent="0.3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ht="14.45" x14ac:dyDescent="0.3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ht="14.45" x14ac:dyDescent="0.3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4" workbookViewId="0">
      <selection activeCell="B13" sqref="B13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144</v>
      </c>
      <c r="B1" s="114" t="s">
        <v>148</v>
      </c>
    </row>
    <row r="2" spans="1:2" ht="36" x14ac:dyDescent="0.35">
      <c r="A2" s="115">
        <v>1</v>
      </c>
      <c r="B2" s="128" t="s">
        <v>151</v>
      </c>
    </row>
    <row r="3" spans="1:2" ht="36" x14ac:dyDescent="0.35">
      <c r="A3" s="115">
        <v>2</v>
      </c>
      <c r="B3" s="128" t="s">
        <v>152</v>
      </c>
    </row>
    <row r="4" spans="1:2" ht="36" x14ac:dyDescent="0.35">
      <c r="A4" s="115">
        <v>3</v>
      </c>
      <c r="B4" s="128" t="s">
        <v>153</v>
      </c>
    </row>
    <row r="5" spans="1:2" ht="36" x14ac:dyDescent="0.35">
      <c r="A5" s="115">
        <v>4</v>
      </c>
      <c r="B5" s="128" t="s">
        <v>154</v>
      </c>
    </row>
    <row r="6" spans="1:2" ht="36" x14ac:dyDescent="0.35">
      <c r="A6" s="115">
        <v>5</v>
      </c>
      <c r="B6" s="128" t="s">
        <v>155</v>
      </c>
    </row>
    <row r="7" spans="1:2" ht="36" x14ac:dyDescent="0.35">
      <c r="A7" s="115">
        <v>6</v>
      </c>
      <c r="B7" s="128" t="s">
        <v>156</v>
      </c>
    </row>
    <row r="8" spans="1:2" ht="36" x14ac:dyDescent="0.35">
      <c r="A8" s="115">
        <v>7</v>
      </c>
      <c r="B8" s="128" t="s">
        <v>157</v>
      </c>
    </row>
    <row r="9" spans="1:2" ht="36" x14ac:dyDescent="0.35">
      <c r="A9" s="115">
        <v>8</v>
      </c>
      <c r="B9" s="128" t="s">
        <v>158</v>
      </c>
    </row>
    <row r="10" spans="1:2" ht="36" x14ac:dyDescent="0.25">
      <c r="A10" s="115">
        <v>9</v>
      </c>
      <c r="B10" s="128" t="s">
        <v>159</v>
      </c>
    </row>
    <row r="11" spans="1:2" ht="36" x14ac:dyDescent="0.25">
      <c r="A11" s="115">
        <v>10</v>
      </c>
      <c r="B11" s="128" t="s">
        <v>160</v>
      </c>
    </row>
    <row r="12" spans="1:2" ht="36" x14ac:dyDescent="0.25">
      <c r="A12" s="115">
        <v>11</v>
      </c>
      <c r="B12" s="128" t="s">
        <v>161</v>
      </c>
    </row>
    <row r="13" spans="1:2" ht="36" x14ac:dyDescent="0.25">
      <c r="A13" s="115">
        <v>12</v>
      </c>
      <c r="B13" s="128" t="s">
        <v>162</v>
      </c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9" sqref="L9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163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149</v>
      </c>
      <c r="H2" s="135" t="s">
        <v>135</v>
      </c>
      <c r="I2" s="135" t="s">
        <v>92</v>
      </c>
      <c r="J2" s="186" t="s">
        <v>147</v>
      </c>
      <c r="K2" s="187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35</v>
      </c>
      <c r="E3" s="124">
        <v>41</v>
      </c>
      <c r="F3" s="125">
        <v>34</v>
      </c>
      <c r="G3" s="102">
        <f>SUM(D3:F3)+L3</f>
        <v>110</v>
      </c>
      <c r="H3" s="103">
        <f t="shared" ref="H3:H16" si="0">IF(G3=0,"",RANK(G3,$G$3:$G$17,1))</f>
        <v>3</v>
      </c>
      <c r="I3" s="103">
        <f t="shared" ref="I3:I16" ca="1" si="1">IF(G3=0,"",RANK(J3,$J$3:$J$17,0))</f>
        <v>1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41</v>
      </c>
      <c r="E4" s="124">
        <v>52</v>
      </c>
      <c r="F4" s="125">
        <v>45</v>
      </c>
      <c r="G4" s="102">
        <f t="shared" ref="G4:G16" si="2">SUM(D4:F4)+L4</f>
        <v>138</v>
      </c>
      <c r="H4" s="103">
        <f t="shared" si="0"/>
        <v>6</v>
      </c>
      <c r="I4" s="103">
        <f t="shared" ca="1" si="1"/>
        <v>4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>
        <v>43</v>
      </c>
      <c r="E5" s="124">
        <v>43</v>
      </c>
      <c r="F5" s="125">
        <v>46</v>
      </c>
      <c r="G5" s="102">
        <f t="shared" si="2"/>
        <v>132</v>
      </c>
      <c r="H5" s="103">
        <f t="shared" si="0"/>
        <v>5</v>
      </c>
      <c r="I5" s="103">
        <f t="shared" ca="1" si="1"/>
        <v>3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35</v>
      </c>
      <c r="E6" s="124">
        <v>39</v>
      </c>
      <c r="F6" s="125">
        <v>42</v>
      </c>
      <c r="G6" s="102">
        <f t="shared" si="2"/>
        <v>116</v>
      </c>
      <c r="H6" s="103">
        <f t="shared" si="0"/>
        <v>4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>
        <v>47</v>
      </c>
      <c r="E7" s="124">
        <v>58</v>
      </c>
      <c r="F7" s="125">
        <v>45</v>
      </c>
      <c r="G7" s="102">
        <f t="shared" si="2"/>
        <v>150</v>
      </c>
      <c r="H7" s="103">
        <f t="shared" si="0"/>
        <v>9</v>
      </c>
      <c r="I7" s="103">
        <f t="shared" ca="1" si="1"/>
        <v>7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9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37</v>
      </c>
      <c r="E8" s="124">
        <v>53</v>
      </c>
      <c r="F8" s="125">
        <v>58</v>
      </c>
      <c r="G8" s="102">
        <f t="shared" si="2"/>
        <v>148</v>
      </c>
      <c r="H8" s="103">
        <f t="shared" si="0"/>
        <v>8</v>
      </c>
      <c r="I8" s="103">
        <f t="shared" ca="1" si="1"/>
        <v>6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12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46</v>
      </c>
      <c r="E9" s="124">
        <v>50</v>
      </c>
      <c r="F9" s="125">
        <v>45</v>
      </c>
      <c r="G9" s="102">
        <f t="shared" si="2"/>
        <v>141</v>
      </c>
      <c r="H9" s="103">
        <f t="shared" si="0"/>
        <v>7</v>
      </c>
      <c r="I9" s="103">
        <f t="shared" ca="1" si="1"/>
        <v>5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49</v>
      </c>
      <c r="E10" s="124">
        <v>50</v>
      </c>
      <c r="F10" s="125">
        <v>51</v>
      </c>
      <c r="G10" s="102">
        <f t="shared" si="2"/>
        <v>150</v>
      </c>
      <c r="H10" s="103">
        <f t="shared" si="0"/>
        <v>9</v>
      </c>
      <c r="I10" s="103">
        <f t="shared" ca="1" si="1"/>
        <v>7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9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>
        <v>44</v>
      </c>
      <c r="E11" s="124">
        <v>51</v>
      </c>
      <c r="F11" s="125">
        <v>64</v>
      </c>
      <c r="G11" s="102">
        <f t="shared" si="2"/>
        <v>159</v>
      </c>
      <c r="H11" s="103">
        <f t="shared" si="0"/>
        <v>12</v>
      </c>
      <c r="I11" s="103">
        <f t="shared" ca="1" si="1"/>
        <v>10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47</v>
      </c>
      <c r="E12" s="124">
        <v>52</v>
      </c>
      <c r="F12" s="125">
        <v>56</v>
      </c>
      <c r="G12" s="102">
        <f t="shared" si="2"/>
        <v>155</v>
      </c>
      <c r="H12" s="103">
        <f t="shared" si="0"/>
        <v>11</v>
      </c>
      <c r="I12" s="103">
        <f t="shared" ca="1" si="1"/>
        <v>9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6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>
        <v>59</v>
      </c>
      <c r="E13" s="124">
        <v>61</v>
      </c>
      <c r="F13" s="125">
        <v>59</v>
      </c>
      <c r="G13" s="102">
        <f t="shared" si="2"/>
        <v>179</v>
      </c>
      <c r="H13" s="103">
        <f t="shared" si="0"/>
        <v>13</v>
      </c>
      <c r="I13" s="103">
        <f t="shared" ca="1" si="1"/>
        <v>11</v>
      </c>
      <c r="J13" s="104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6">
        <v>41</v>
      </c>
      <c r="E14" s="124">
        <v>56</v>
      </c>
      <c r="F14" s="125">
        <v>200</v>
      </c>
      <c r="G14" s="102">
        <f t="shared" si="2"/>
        <v>297</v>
      </c>
      <c r="H14" s="103">
        <f t="shared" si="0"/>
        <v>14</v>
      </c>
      <c r="I14" s="103">
        <f t="shared" ca="1" si="1"/>
        <v>12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134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2024-12-02T18:34:42Z</dcterms:modified>
</cp:coreProperties>
</file>