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45" windowWidth="19425" windowHeight="1144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8" i="37"/>
  <c r="J6" i="39"/>
  <c r="J3" i="40"/>
  <c r="J3" i="38"/>
  <c r="J4" i="39"/>
  <c r="J3" i="45"/>
  <c r="J13" i="39"/>
  <c r="J3" i="41"/>
  <c r="J3" i="43"/>
  <c r="J7" i="37"/>
  <c r="J10" i="45"/>
  <c r="J12" i="40"/>
  <c r="J11" i="39"/>
  <c r="J12" i="45"/>
  <c r="J7" i="41"/>
  <c r="J9" i="41"/>
  <c r="J13" i="43"/>
  <c r="J15" i="43"/>
  <c r="J7" i="39"/>
  <c r="J3" i="42"/>
  <c r="J13" i="42" s="1"/>
  <c r="J8" i="40"/>
  <c r="J10" i="37"/>
  <c r="J13" i="40"/>
  <c r="J15" i="42"/>
  <c r="J3" i="37"/>
  <c r="J14" i="41"/>
  <c r="J10" i="40"/>
  <c r="J16" i="40"/>
  <c r="J5" i="42"/>
  <c r="J5" i="40"/>
  <c r="J14" i="39"/>
  <c r="J8" i="45"/>
  <c r="J11" i="41"/>
  <c r="J4" i="41"/>
  <c r="J10" i="43"/>
  <c r="J4" i="43"/>
  <c r="J4" i="37"/>
  <c r="J10" i="39"/>
  <c r="J16" i="42"/>
  <c r="J14" i="40"/>
  <c r="J3" i="44"/>
  <c r="J7" i="42"/>
  <c r="J4" i="40"/>
  <c r="J7" i="45"/>
  <c r="J6" i="40"/>
  <c r="J12" i="41"/>
  <c r="J4" i="42"/>
  <c r="J8" i="42"/>
  <c r="J6" i="42"/>
  <c r="J15" i="40"/>
  <c r="J9" i="44"/>
  <c r="J16" i="39"/>
  <c r="J6" i="45"/>
  <c r="J13" i="41"/>
  <c r="J15" i="41"/>
  <c r="J8" i="41"/>
  <c r="J12" i="43"/>
  <c r="J8" i="43"/>
  <c r="J9" i="39"/>
  <c r="J12" i="39"/>
  <c r="J10" i="42"/>
  <c r="J7" i="40"/>
  <c r="J6" i="44"/>
  <c r="J5" i="39"/>
  <c r="J11" i="40"/>
  <c r="J11" i="45"/>
  <c r="J11" i="44"/>
  <c r="J8" i="39"/>
  <c r="J10" i="41"/>
  <c r="J5" i="41"/>
  <c r="J12" i="42"/>
  <c r="J5" i="44"/>
  <c r="J8" i="44"/>
  <c r="J15" i="39"/>
  <c r="J4" i="45"/>
  <c r="J6" i="41"/>
  <c r="J16" i="41"/>
  <c r="J16" i="43"/>
  <c r="J5" i="43"/>
  <c r="J16" i="44"/>
  <c r="J4" i="44"/>
  <c r="J12" i="44"/>
  <c r="J10" i="44"/>
  <c r="J7" i="44"/>
  <c r="M13" i="7" l="1"/>
  <c r="M12" i="7"/>
  <c r="M9" i="7"/>
  <c r="M14" i="7"/>
  <c r="M8" i="7"/>
  <c r="M7" i="7"/>
  <c r="S9" i="7"/>
  <c r="Y9" i="7"/>
  <c r="Y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6" i="7"/>
  <c r="I5" i="7"/>
  <c r="J5" i="37"/>
  <c r="J6" i="37"/>
  <c r="J14" i="37"/>
  <c r="J14" i="45"/>
  <c r="J9" i="43"/>
  <c r="J9" i="37"/>
  <c r="J11" i="37"/>
  <c r="J14" i="44"/>
  <c r="J11" i="42"/>
  <c r="J13" i="44"/>
  <c r="J5" i="38"/>
  <c r="J13" i="45"/>
  <c r="J15" i="44"/>
  <c r="J9" i="42"/>
  <c r="J9" i="40"/>
  <c r="J6" i="43"/>
  <c r="J10" i="38"/>
  <c r="J5" i="45"/>
  <c r="J14" i="43"/>
  <c r="J16" i="45"/>
  <c r="J14" i="42"/>
  <c r="J9" i="38"/>
  <c r="J7" i="43"/>
  <c r="J16" i="37"/>
  <c r="J11" i="43"/>
  <c r="J4" i="38"/>
  <c r="J12" i="38" s="1"/>
  <c r="J15" i="45"/>
  <c r="J14" i="38"/>
  <c r="J13" i="37"/>
  <c r="J7" i="38"/>
  <c r="J3" i="34"/>
  <c r="J8" i="38"/>
  <c r="J13" i="38"/>
  <c r="J12" i="37"/>
  <c r="J9" i="45"/>
  <c r="J15" i="37"/>
  <c r="J6" i="38"/>
  <c r="U9" i="7" l="1"/>
  <c r="I14" i="7"/>
  <c r="I13" i="7"/>
  <c r="Y18" i="7"/>
  <c r="I8" i="7"/>
  <c r="I7" i="7"/>
  <c r="I15" i="7"/>
  <c r="Y7" i="7"/>
  <c r="I18" i="7"/>
  <c r="U8" i="7"/>
  <c r="W15" i="7"/>
  <c r="U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8" i="34"/>
  <c r="F10" i="7" s="1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14" i="38"/>
  <c r="J16" i="7" s="1"/>
  <c r="I13" i="38"/>
  <c r="J15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5" i="34"/>
  <c r="J6" i="34"/>
  <c r="J7" i="34"/>
  <c r="J16" i="38"/>
  <c r="J4" i="34"/>
  <c r="J8" i="34"/>
  <c r="J13" i="34" s="1"/>
  <c r="J11" i="34"/>
  <c r="J15" i="38"/>
  <c r="J11" i="38"/>
  <c r="K18" i="7" l="1"/>
  <c r="K17" i="7"/>
  <c r="K13" i="7"/>
  <c r="I3" i="38"/>
  <c r="J5" i="7" s="1"/>
  <c r="I5" i="38"/>
  <c r="J7" i="7" s="1"/>
  <c r="I9" i="38"/>
  <c r="J11" i="7" s="1"/>
  <c r="I7" i="38"/>
  <c r="J9" i="7" s="1"/>
  <c r="I10" i="38"/>
  <c r="J12" i="7" s="1"/>
  <c r="I11" i="38"/>
  <c r="J13" i="7" s="1"/>
  <c r="I8" i="38"/>
  <c r="J10" i="7" s="1"/>
  <c r="I6" i="38"/>
  <c r="J8" i="7" s="1"/>
  <c r="G10" i="7"/>
  <c r="Z10" i="7" s="1"/>
  <c r="AB10" i="7" s="1"/>
  <c r="G8" i="7"/>
  <c r="Z8" i="7" s="1"/>
  <c r="AB8" i="7" s="1"/>
  <c r="G15" i="7"/>
  <c r="Z15" i="7" s="1"/>
  <c r="AB15" i="7" s="1"/>
  <c r="G13" i="7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J10" i="34"/>
  <c r="Z5" i="5"/>
  <c r="AR5" i="5"/>
  <c r="J14" i="34"/>
  <c r="Z5" i="25"/>
  <c r="AV6" i="5"/>
  <c r="AR5" i="21"/>
  <c r="J12" i="34"/>
  <c r="J15" i="34"/>
  <c r="J9" i="34"/>
  <c r="AV5" i="5"/>
  <c r="J16" i="34"/>
  <c r="AV7" i="5"/>
  <c r="G17" i="7" l="1"/>
  <c r="G18" i="7"/>
  <c r="Z18" i="7" s="1"/>
  <c r="AB18" i="7" s="1"/>
  <c r="Z17" i="7"/>
  <c r="AB17" i="7" s="1"/>
  <c r="G11" i="7"/>
  <c r="Z11" i="7" s="1"/>
  <c r="AB11" i="7" s="1"/>
  <c r="Z13" i="7"/>
  <c r="AB13" i="7" s="1"/>
  <c r="G12" i="7"/>
  <c r="Z12" i="7" s="1"/>
  <c r="AB12" i="7" s="1"/>
  <c r="I6" i="34"/>
  <c r="F8" i="7" s="1"/>
  <c r="I5" i="34"/>
  <c r="F7" i="7" s="1"/>
  <c r="I7" i="34"/>
  <c r="F9" i="7" s="1"/>
  <c r="G14" i="7"/>
  <c r="Z14" i="7" s="1"/>
  <c r="AB14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9" i="7"/>
  <c r="AR8" i="21"/>
  <c r="AR16" i="21"/>
  <c r="AR28" i="21"/>
  <c r="AR20" i="21"/>
  <c r="AR13" i="21"/>
  <c r="AA18" i="7" l="1"/>
  <c r="AA17" i="7"/>
  <c r="AA11" i="7"/>
  <c r="AA13" i="7"/>
  <c r="F6" i="7"/>
  <c r="G6" i="7"/>
  <c r="Z6" i="7" s="1"/>
  <c r="F5" i="7"/>
  <c r="G5" i="7"/>
  <c r="Z5" i="7" s="1"/>
  <c r="AB5" i="7" s="1"/>
  <c r="AA7" i="7"/>
  <c r="AA16" i="7"/>
  <c r="AA14" i="7" l="1"/>
  <c r="AB6" i="7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F31" i="7" l="1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W30" i="7"/>
  <c r="Z21" i="7"/>
  <c r="S29" i="7"/>
  <c r="P26" i="7"/>
  <c r="S30" i="7"/>
  <c r="U30" i="7"/>
  <c r="Z30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O21" i="7"/>
  <c r="L30" i="7"/>
  <c r="K25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Z17" i="5"/>
  <c r="AR25" i="21"/>
  <c r="Z13" i="5"/>
  <c r="Z12" i="5"/>
  <c r="AR12" i="5"/>
  <c r="AR18" i="21"/>
  <c r="Z7" i="25"/>
  <c r="AR15" i="5"/>
  <c r="Z5" i="21"/>
  <c r="Z16" i="21"/>
  <c r="AR10" i="5"/>
  <c r="AR28" i="5"/>
  <c r="AV31" i="25"/>
  <c r="AR11" i="21"/>
  <c r="Z8" i="5"/>
  <c r="AR13" i="5"/>
  <c r="AV18" i="5"/>
  <c r="Z27" i="21"/>
  <c r="Z15" i="5"/>
  <c r="AR19" i="5"/>
  <c r="Z6" i="25"/>
  <c r="Z7" i="21"/>
  <c r="Z20" i="25"/>
  <c r="Z28" i="21"/>
  <c r="Z22" i="5"/>
  <c r="Z14" i="5"/>
  <c r="Z8" i="25"/>
  <c r="Z9" i="21"/>
  <c r="AR23" i="21"/>
  <c r="Z26" i="25"/>
  <c r="Z12" i="25"/>
  <c r="AR10" i="21"/>
  <c r="Z13" i="21"/>
  <c r="Z12" i="21"/>
  <c r="B27" i="7"/>
  <c r="AV17" i="5"/>
  <c r="AV10" i="5"/>
  <c r="Z6" i="5"/>
  <c r="B25" i="7"/>
  <c r="AR6" i="21"/>
  <c r="Z24" i="5"/>
  <c r="Z7" i="5"/>
  <c r="AH5" i="5"/>
  <c r="Z19" i="21"/>
  <c r="Z18" i="25"/>
  <c r="AR22" i="5"/>
  <c r="N5" i="5"/>
  <c r="AR9" i="21"/>
  <c r="Z9" i="25"/>
  <c r="AR22" i="21"/>
  <c r="Z25" i="21"/>
  <c r="Z27" i="5"/>
  <c r="AR24" i="5"/>
  <c r="N27" i="5"/>
  <c r="Z19" i="25"/>
  <c r="AR16" i="5"/>
  <c r="AR14" i="21"/>
  <c r="AR21" i="21"/>
  <c r="Z25" i="25"/>
  <c r="Z18" i="5"/>
  <c r="AV14" i="5"/>
  <c r="Z16" i="5"/>
  <c r="AR17" i="5"/>
  <c r="AR23" i="5"/>
  <c r="Z17" i="21"/>
  <c r="AR25" i="5"/>
  <c r="AR6" i="5"/>
  <c r="Z21" i="5"/>
  <c r="Z16" i="25"/>
  <c r="AH9" i="5"/>
  <c r="AH28" i="5"/>
  <c r="Z19" i="5"/>
  <c r="AH16" i="5"/>
  <c r="Z10" i="25"/>
  <c r="Z10" i="21"/>
  <c r="AR24" i="21"/>
  <c r="AV5" i="21"/>
  <c r="AV23" i="5"/>
  <c r="B22" i="7"/>
  <c r="AH27" i="5"/>
  <c r="AV16" i="5"/>
  <c r="AV10" i="21"/>
  <c r="AV14" i="21"/>
  <c r="Z26" i="5"/>
  <c r="Z21" i="21"/>
  <c r="AV11" i="5"/>
  <c r="AV19" i="5" s="1"/>
  <c r="AV18" i="21"/>
  <c r="AH19" i="5"/>
  <c r="AV21" i="21"/>
  <c r="B26" i="7"/>
  <c r="AR12" i="21"/>
  <c r="Z11" i="25"/>
  <c r="AH24" i="5"/>
  <c r="N17" i="5"/>
  <c r="AV13" i="5"/>
  <c r="AV21" i="5"/>
  <c r="Z8" i="21"/>
  <c r="AH22" i="5"/>
  <c r="AH23" i="5"/>
  <c r="AV22" i="21"/>
  <c r="AV12" i="21"/>
  <c r="AV23" i="21"/>
  <c r="N6" i="5"/>
  <c r="N18" i="5"/>
  <c r="N28" i="5"/>
  <c r="AV16" i="21"/>
  <c r="AV25" i="21"/>
  <c r="N25" i="5"/>
  <c r="AR8" i="5"/>
  <c r="AV15" i="5"/>
  <c r="Z9" i="5"/>
  <c r="Z20" i="5"/>
  <c r="AV5" i="25"/>
  <c r="AR19" i="21"/>
  <c r="AH5" i="25"/>
  <c r="AV27" i="25"/>
  <c r="Z15" i="25"/>
  <c r="N5" i="25"/>
  <c r="AH6" i="5"/>
  <c r="Z10" i="5"/>
  <c r="Z23" i="25"/>
  <c r="AR20" i="5"/>
  <c r="B24" i="7"/>
  <c r="N10" i="25"/>
  <c r="AH18" i="25"/>
  <c r="AR9" i="5"/>
  <c r="B21" i="7"/>
  <c r="AV30" i="25"/>
  <c r="N8" i="25"/>
  <c r="N20" i="25"/>
  <c r="N12" i="5"/>
  <c r="N21" i="25"/>
  <c r="N23" i="5"/>
  <c r="AH18" i="5"/>
  <c r="Z14" i="21"/>
  <c r="Z28" i="5"/>
  <c r="AR27" i="21"/>
  <c r="Z22" i="25"/>
  <c r="AH15" i="25"/>
  <c r="Z29" i="25"/>
  <c r="AV14" i="25"/>
  <c r="AR26" i="5"/>
  <c r="Z11" i="21"/>
  <c r="Z18" i="21"/>
  <c r="AH10" i="5"/>
  <c r="AR7" i="21"/>
  <c r="AR14" i="5"/>
  <c r="AH7" i="25"/>
  <c r="Z17" i="25"/>
  <c r="Z20" i="21"/>
  <c r="Z23" i="5"/>
  <c r="AV25" i="25"/>
  <c r="AV19" i="25"/>
  <c r="N13" i="5"/>
  <c r="AV18" i="25"/>
  <c r="Z15" i="21"/>
  <c r="AH21" i="25"/>
  <c r="AH20" i="5"/>
  <c r="N11" i="25"/>
  <c r="AV8" i="21"/>
  <c r="N20" i="5"/>
  <c r="N9" i="5"/>
  <c r="Z14" i="25"/>
  <c r="AV22" i="5"/>
  <c r="Z21" i="25"/>
  <c r="B29" i="7"/>
  <c r="AV21" i="25"/>
  <c r="N28" i="25"/>
  <c r="AH17" i="25"/>
  <c r="AH14" i="5"/>
  <c r="N22" i="5"/>
  <c r="N10" i="5"/>
  <c r="B28" i="7"/>
  <c r="AR26" i="21"/>
  <c r="N12" i="25"/>
  <c r="AH28" i="25"/>
  <c r="AH14" i="25"/>
  <c r="AH26" i="5"/>
  <c r="Z23" i="21"/>
  <c r="B30" i="7"/>
  <c r="Z22" i="21"/>
  <c r="AV26" i="21"/>
  <c r="AV23" i="25"/>
  <c r="AH25" i="5"/>
  <c r="AV13" i="21"/>
  <c r="N21" i="5"/>
  <c r="AV24" i="5"/>
  <c r="AR27" i="5"/>
  <c r="AR15" i="21"/>
  <c r="N5" i="21"/>
  <c r="Z11" i="5"/>
  <c r="Z6" i="21"/>
  <c r="Z24" i="25"/>
  <c r="N14" i="25"/>
  <c r="N24" i="21"/>
  <c r="B23" i="7"/>
  <c r="N7" i="21"/>
  <c r="AV28" i="21"/>
  <c r="N14" i="5"/>
  <c r="AV27" i="21"/>
  <c r="N26" i="5"/>
  <c r="Z25" i="5"/>
  <c r="AV12" i="5"/>
  <c r="Z27" i="25"/>
  <c r="Z24" i="21"/>
  <c r="AV7" i="25"/>
  <c r="Z26" i="21"/>
  <c r="AH22" i="25"/>
  <c r="AH15" i="5"/>
  <c r="N18" i="25"/>
  <c r="AV6" i="21"/>
  <c r="N24" i="5"/>
  <c r="N8" i="5"/>
  <c r="AH5" i="21"/>
  <c r="AV8" i="5"/>
  <c r="AV9" i="5" s="1"/>
  <c r="AR7" i="5"/>
  <c r="AR17" i="21"/>
  <c r="AR5" i="25"/>
  <c r="AR21" i="5"/>
  <c r="N28" i="21"/>
  <c r="AH7" i="5"/>
  <c r="AH12" i="25"/>
  <c r="AR15" i="25"/>
  <c r="AR18" i="5"/>
  <c r="AR11" i="5"/>
  <c r="AV24" i="25"/>
  <c r="N18" i="21"/>
  <c r="AV15" i="25"/>
  <c r="N21" i="21"/>
  <c r="N22" i="25"/>
  <c r="AV24" i="21"/>
  <c r="Z13" i="25"/>
  <c r="Z28" i="25"/>
  <c r="N11" i="21"/>
  <c r="AR29" i="25"/>
  <c r="AR9" i="25"/>
  <c r="N23" i="25"/>
  <c r="N29" i="25"/>
  <c r="AH11" i="5"/>
  <c r="AV20" i="5"/>
  <c r="AH20" i="25"/>
  <c r="N17" i="25"/>
  <c r="AV19" i="21"/>
  <c r="AH13" i="5"/>
  <c r="AH21" i="5"/>
  <c r="AH8" i="5"/>
  <c r="AH17" i="5"/>
  <c r="AH12" i="5"/>
  <c r="N7" i="5"/>
  <c r="N11" i="5"/>
  <c r="N16" i="5"/>
  <c r="N15" i="5"/>
  <c r="N19" i="5"/>
  <c r="AV9" i="21"/>
  <c r="AV11" i="21"/>
  <c r="AV15" i="21"/>
  <c r="AV20" i="21"/>
  <c r="AV17" i="21"/>
  <c r="AV7" i="21"/>
  <c r="AV6" i="25"/>
  <c r="AV17" i="25"/>
  <c r="AV9" i="25"/>
  <c r="AV22" i="25"/>
  <c r="AV16" i="25"/>
  <c r="AV28" i="25"/>
  <c r="AV11" i="25"/>
  <c r="AV8" i="25"/>
  <c r="AV26" i="25"/>
  <c r="AV20" i="25"/>
  <c r="AV29" i="25"/>
  <c r="AV12" i="25"/>
  <c r="AV10" i="25"/>
  <c r="AV13" i="25"/>
  <c r="AH8" i="25"/>
  <c r="AH6" i="25"/>
  <c r="AH23" i="25"/>
  <c r="AH13" i="25"/>
  <c r="AH19" i="25"/>
  <c r="AH27" i="25"/>
  <c r="AH10" i="25"/>
  <c r="AH11" i="25"/>
  <c r="AH29" i="25"/>
  <c r="AH26" i="25"/>
  <c r="AH9" i="25"/>
  <c r="AH16" i="25"/>
  <c r="AH25" i="25"/>
  <c r="AH24" i="25"/>
  <c r="N9" i="25"/>
  <c r="N7" i="25"/>
  <c r="N26" i="25"/>
  <c r="N13" i="25"/>
  <c r="N6" i="25"/>
  <c r="N15" i="25"/>
  <c r="N24" i="25"/>
  <c r="N19" i="25"/>
  <c r="N16" i="25"/>
  <c r="N27" i="25"/>
  <c r="N25" i="25"/>
  <c r="AV28" i="5"/>
  <c r="AV27" i="5"/>
  <c r="AV25" i="5"/>
  <c r="AV26" i="5"/>
  <c r="N20" i="21"/>
  <c r="N16" i="21"/>
  <c r="N19" i="21"/>
  <c r="N22" i="21"/>
  <c r="N26" i="21"/>
  <c r="N8" i="21"/>
  <c r="N10" i="21"/>
  <c r="N25" i="21"/>
  <c r="N14" i="21"/>
  <c r="N17" i="21"/>
  <c r="N13" i="21"/>
  <c r="N15" i="21"/>
  <c r="N9" i="21"/>
  <c r="N6" i="21"/>
  <c r="N27" i="21"/>
  <c r="N12" i="21"/>
  <c r="N23" i="21"/>
  <c r="AH7" i="21"/>
  <c r="AH17" i="21"/>
  <c r="AH27" i="21"/>
  <c r="AH18" i="21"/>
  <c r="AH15" i="21"/>
  <c r="AH16" i="21"/>
  <c r="AH19" i="21"/>
  <c r="AH25" i="21"/>
  <c r="AH20" i="21"/>
  <c r="AH11" i="21"/>
  <c r="AH6" i="21"/>
  <c r="AH23" i="21"/>
  <c r="AH14" i="21"/>
  <c r="AH10" i="21"/>
  <c r="AH21" i="21"/>
  <c r="AH24" i="21"/>
  <c r="AH28" i="21"/>
  <c r="AH26" i="21"/>
  <c r="AH9" i="21"/>
  <c r="AH8" i="21"/>
  <c r="AH22" i="21"/>
  <c r="AH12" i="21"/>
  <c r="AH13" i="21"/>
  <c r="AR10" i="25"/>
  <c r="AR14" i="25"/>
  <c r="AR13" i="25"/>
  <c r="AR20" i="25"/>
  <c r="AR19" i="25"/>
  <c r="AR22" i="25"/>
  <c r="AR26" i="25"/>
  <c r="AR18" i="25"/>
  <c r="AR24" i="25"/>
  <c r="AR7" i="25"/>
  <c r="AR27" i="25"/>
  <c r="AR6" i="25"/>
  <c r="AR28" i="25"/>
  <c r="AR17" i="25"/>
  <c r="AR12" i="25"/>
  <c r="AR21" i="25"/>
  <c r="AR8" i="25"/>
  <c r="AR11" i="25"/>
  <c r="AR16" i="25"/>
  <c r="AR25" i="25"/>
  <c r="AR23" i="25"/>
  <c r="AX10" i="5" l="1"/>
  <c r="AX7" i="5"/>
  <c r="AX8" i="5"/>
  <c r="AX18" i="5"/>
  <c r="AX22" i="5"/>
  <c r="AX11" i="5"/>
  <c r="AX6" i="5"/>
  <c r="AX24" i="5"/>
  <c r="AY24" i="5" s="1"/>
  <c r="AX9" i="25"/>
  <c r="AY9" i="25" s="1"/>
  <c r="AX17" i="25"/>
  <c r="AY17" i="25" s="1"/>
  <c r="AX22" i="25"/>
  <c r="AY22" i="25" s="1"/>
  <c r="AX24" i="25"/>
  <c r="AY24" i="25" s="1"/>
  <c r="AX7" i="25"/>
  <c r="AY7" i="25" s="1"/>
  <c r="AX18" i="25"/>
  <c r="AY18" i="25" s="1"/>
  <c r="AX11" i="25"/>
  <c r="AY11" i="25" s="1"/>
  <c r="AX19" i="25"/>
  <c r="AY19" i="25" s="1"/>
  <c r="AX22" i="21"/>
  <c r="AY22" i="21" s="1"/>
  <c r="AX20" i="21"/>
  <c r="AY20" i="21" s="1"/>
  <c r="AX21" i="21"/>
  <c r="AY21" i="21" s="1"/>
  <c r="AX15" i="21"/>
  <c r="AY15" i="21" s="1"/>
  <c r="AX17" i="5"/>
  <c r="AX18" i="21"/>
  <c r="AY18" i="21" s="1"/>
  <c r="AX26" i="21"/>
  <c r="AY26" i="21" s="1"/>
  <c r="AX28" i="25"/>
  <c r="AY28" i="25" s="1"/>
  <c r="AX8" i="21"/>
  <c r="AY8" i="21" s="1"/>
  <c r="AX9" i="21"/>
  <c r="AY9" i="21" s="1"/>
  <c r="E26" i="7"/>
  <c r="E30" i="7"/>
  <c r="E31" i="7"/>
  <c r="E29" i="7"/>
  <c r="AX6" i="21"/>
  <c r="AY6" i="21" s="1"/>
  <c r="AX26" i="25"/>
  <c r="AY26" i="25" s="1"/>
  <c r="AX29" i="25"/>
  <c r="AY29" i="25" s="1"/>
  <c r="AX16" i="5"/>
  <c r="AY16" i="5" s="1"/>
  <c r="AX10" i="21"/>
  <c r="AY10" i="21" s="1"/>
  <c r="AX14" i="5"/>
  <c r="AY14" i="5" s="1"/>
  <c r="N32" i="5"/>
  <c r="AX23" i="5"/>
  <c r="AX15" i="5"/>
  <c r="AY15" i="5" s="1"/>
  <c r="AX25" i="21"/>
  <c r="AY25" i="21" s="1"/>
  <c r="N32" i="25"/>
  <c r="AX23" i="25"/>
  <c r="AY23" i="25" s="1"/>
  <c r="AX21" i="25"/>
  <c r="AY21" i="25" s="1"/>
  <c r="AX14" i="21"/>
  <c r="AY14" i="21" s="1"/>
  <c r="AX19" i="21"/>
  <c r="AY19" i="21" s="1"/>
  <c r="AX16" i="25"/>
  <c r="AY16" i="25" s="1"/>
  <c r="AX12" i="5"/>
  <c r="AX17" i="21"/>
  <c r="AY17" i="21" s="1"/>
  <c r="AX16" i="21"/>
  <c r="AY16" i="21" s="1"/>
  <c r="AX20" i="25"/>
  <c r="AY20" i="25" s="1"/>
  <c r="AX7" i="21"/>
  <c r="AY7" i="21" s="1"/>
  <c r="AX8" i="25"/>
  <c r="AY8" i="25" s="1"/>
  <c r="AX5" i="5"/>
  <c r="AX27" i="25"/>
  <c r="AY27" i="25" s="1"/>
  <c r="E22" i="7"/>
  <c r="AX30" i="25"/>
  <c r="AY30" i="25" s="1"/>
  <c r="E23" i="7"/>
  <c r="AX27" i="21"/>
  <c r="AY27" i="21" s="1"/>
  <c r="AX13" i="21"/>
  <c r="AY13" i="21" s="1"/>
  <c r="AX24" i="21"/>
  <c r="AY24" i="21" s="1"/>
  <c r="AX10" i="25"/>
  <c r="AY10" i="25" s="1"/>
  <c r="AX25" i="25"/>
  <c r="AY25" i="25" s="1"/>
  <c r="AX13" i="25"/>
  <c r="AY13" i="25" s="1"/>
  <c r="E24" i="7"/>
  <c r="AX14" i="25"/>
  <c r="AY14" i="25" s="1"/>
  <c r="AX12" i="21"/>
  <c r="AY12" i="21" s="1"/>
  <c r="AX6" i="25"/>
  <c r="AY6" i="25" s="1"/>
  <c r="AX28" i="21"/>
  <c r="AY28" i="21" s="1"/>
  <c r="AX15" i="25"/>
  <c r="AY15" i="25" s="1"/>
  <c r="AX11" i="21"/>
  <c r="AY11" i="21" s="1"/>
  <c r="N32" i="21"/>
  <c r="AX23" i="21"/>
  <c r="AY23" i="21" s="1"/>
  <c r="AX12" i="25"/>
  <c r="AY12" i="25" s="1"/>
  <c r="AX5" i="25"/>
  <c r="AY5" i="25" s="1"/>
  <c r="AX31" i="25"/>
  <c r="AY31" i="25" s="1"/>
  <c r="AX5" i="21"/>
  <c r="AY5" i="21" s="1"/>
  <c r="E25" i="7"/>
  <c r="E28" i="7"/>
  <c r="E27" i="7"/>
  <c r="AX27" i="5"/>
  <c r="AY27" i="5" s="1"/>
  <c r="AX26" i="5"/>
  <c r="AY26" i="5" s="1"/>
  <c r="AX13" i="5"/>
  <c r="AX25" i="5"/>
  <c r="AY25" i="5" s="1"/>
  <c r="AX9" i="5"/>
  <c r="AX19" i="5"/>
  <c r="AX20" i="5"/>
  <c r="AY20" i="5" s="1"/>
  <c r="AX28" i="5"/>
  <c r="AY28" i="5" s="1"/>
  <c r="AX21" i="5"/>
  <c r="AZ5" i="21"/>
  <c r="AZ17" i="21"/>
  <c r="AZ27" i="21"/>
  <c r="AZ24" i="21"/>
  <c r="AZ9" i="21"/>
  <c r="AZ12" i="21"/>
  <c r="AZ23" i="21"/>
  <c r="AZ16" i="21"/>
  <c r="AZ8" i="21"/>
  <c r="AY22" i="5" l="1"/>
  <c r="AY7" i="5"/>
  <c r="AY17" i="5"/>
  <c r="AY19" i="5"/>
  <c r="AY11" i="5"/>
  <c r="AY10" i="5"/>
  <c r="AY13" i="5"/>
  <c r="AY5" i="5"/>
  <c r="AY12" i="5"/>
  <c r="AY9" i="5"/>
  <c r="AY21" i="5"/>
  <c r="AY23" i="5"/>
  <c r="AY18" i="5"/>
  <c r="AY8" i="5"/>
  <c r="AY6" i="5"/>
  <c r="AZ20" i="21"/>
  <c r="AZ14" i="21"/>
  <c r="AZ25" i="21"/>
  <c r="AZ22" i="21"/>
  <c r="AZ21" i="21"/>
  <c r="AZ19" i="21"/>
  <c r="AZ18" i="21"/>
  <c r="AZ10" i="21"/>
  <c r="AZ26" i="21"/>
  <c r="AZ5" i="25"/>
  <c r="AZ8" i="25"/>
  <c r="AZ9" i="25"/>
  <c r="AZ7" i="25"/>
  <c r="AZ7" i="21"/>
  <c r="AZ29" i="25"/>
  <c r="AZ31" i="25"/>
  <c r="AZ13" i="21"/>
  <c r="AZ6" i="21"/>
  <c r="AZ28" i="21"/>
  <c r="AZ10" i="25"/>
  <c r="AZ8" i="5"/>
  <c r="AZ5" i="5"/>
  <c r="AZ9" i="5"/>
  <c r="AZ27" i="25"/>
  <c r="AZ15" i="21"/>
  <c r="AZ11" i="21"/>
  <c r="AZ21" i="25"/>
  <c r="AZ18" i="5"/>
  <c r="AZ10" i="5"/>
  <c r="AZ7" i="5"/>
  <c r="AZ23" i="5"/>
  <c r="AZ6" i="5"/>
  <c r="AZ17" i="5" s="1"/>
  <c r="AZ12" i="25"/>
  <c r="AZ28" i="25"/>
  <c r="AZ6" i="25"/>
  <c r="AZ13" i="25"/>
  <c r="AZ15" i="25"/>
  <c r="AZ22" i="25"/>
  <c r="AZ16" i="25"/>
  <c r="AZ19" i="25"/>
  <c r="AZ11" i="25"/>
  <c r="AZ26" i="25"/>
  <c r="AZ25" i="25"/>
  <c r="AZ20" i="25"/>
  <c r="AZ23" i="25"/>
  <c r="AZ18" i="25"/>
  <c r="AZ17" i="25"/>
  <c r="AZ30" i="25"/>
  <c r="AZ24" i="25"/>
  <c r="AZ14" i="25"/>
  <c r="AZ22" i="5"/>
  <c r="AZ12" i="5"/>
  <c r="AZ11" i="5"/>
  <c r="AZ21" i="5"/>
  <c r="AZ14" i="5"/>
  <c r="AZ19" i="5"/>
  <c r="AZ13" i="5"/>
  <c r="AZ15" i="5"/>
  <c r="AZ16" i="5"/>
  <c r="AZ27" i="5"/>
  <c r="AZ26" i="5"/>
  <c r="AZ25" i="5"/>
  <c r="AZ28" i="5"/>
  <c r="AZ20" i="5"/>
  <c r="AZ24" i="5"/>
</calcChain>
</file>

<file path=xl/sharedStrings.xml><?xml version="1.0" encoding="utf-8"?>
<sst xmlns="http://schemas.openxmlformats.org/spreadsheetml/2006/main" count="1035" uniqueCount="163">
  <si>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</si>
  <si>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</si>
  <si>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</si>
  <si>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</si>
  <si>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</si>
  <si>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</si>
  <si>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</si>
  <si>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</si>
  <si>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</si>
  <si>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</si>
  <si>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</si>
  <si>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</si>
  <si>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</si>
  <si>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</si>
  <si>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</si>
  <si>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</si>
  <si>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</si>
  <si>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</si>
  <si>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</si>
  <si>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</si>
  <si>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</si>
  <si>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</si>
  <si>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</si>
  <si>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</si>
  <si>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</si>
  <si>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</si>
  <si>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</si>
  <si>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</si>
  <si>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</si>
  <si>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</si>
  <si>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</si>
  <si>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</si>
  <si>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</si>
  <si>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</si>
  <si>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</si>
  <si>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</si>
  <si>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</si>
  <si>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</si>
  <si>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</si>
  <si>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</si>
  <si>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</si>
  <si>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</si>
  <si>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</si>
  <si>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</si>
  <si>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</si>
  <si>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</si>
  <si>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</si>
  <si>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</si>
  <si>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</si>
  <si>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</si>
  <si>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</si>
  <si>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</si>
  <si>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</si>
  <si>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</si>
  <si>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</si>
  <si>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</si>
  <si>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</si>
  <si>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</si>
  <si>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</si>
  <si>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</si>
  <si>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</si>
  <si>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</si>
  <si>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</si>
  <si>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</si>
  <si>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</si>
  <si>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</si>
  <si>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</si>
  <si>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</si>
  <si>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</si>
  <si>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</si>
  <si>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</si>
  <si>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</si>
  <si>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</si>
  <si>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</si>
  <si>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</si>
  <si>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</si>
  <si>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</si>
  <si>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</si>
  <si>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</si>
  <si>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</si>
  <si>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</si>
  <si>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</si>
  <si>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</si>
  <si>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</si>
  <si>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</si>
  <si>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</si>
  <si>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</si>
  <si>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</si>
  <si>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</si>
  <si>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</si>
  <si>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</si>
  <si>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</si>
  <si>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</si>
  <si>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</si>
  <si>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</si>
  <si>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</si>
  <si>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</si>
  <si>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</si>
  <si>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</si>
  <si>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</si>
  <si>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</si>
  <si>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</si>
  <si>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</si>
  <si>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</si>
  <si>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</si>
  <si>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</si>
  <si>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</si>
  <si>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</si>
  <si>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</si>
  <si>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</si>
  <si>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</si>
  <si>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</si>
  <si>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</si>
  <si>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</si>
  <si>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</si>
  <si>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</si>
  <si>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</si>
  <si>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</si>
  <si>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</si>
  <si>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</si>
  <si>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</si>
  <si>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</si>
  <si>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</si>
  <si>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</si>
  <si>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</si>
  <si>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</si>
  <si>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</si>
  <si>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</si>
  <si>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</si>
  <si>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</si>
  <si>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</si>
  <si>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</si>
  <si>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</si>
  <si>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</si>
  <si>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</si>
  <si>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</si>
  <si>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</si>
  <si>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</si>
  <si>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</si>
  <si>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</si>
  <si>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</si>
  <si>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</si>
  <si>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</si>
  <si>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</si>
  <si>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</si>
  <si>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</si>
  <si>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</si>
  <si>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</si>
  <si>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ECOLE DE L'AIR</t>
  </si>
  <si>
    <t>GOLF TRAINING CENTER AIX MARSEILLE</t>
  </si>
  <si>
    <t>NET                    ETAPE 1 - GOLF DES BASTIDE DE LA  SALETTE</t>
  </si>
  <si>
    <t>AIX GOLF</t>
  </si>
  <si>
    <t>BASTIDE DE LA SALETTE</t>
  </si>
  <si>
    <t>MANVILLE</t>
  </si>
  <si>
    <t>CHÂTEAU L'ARC</t>
  </si>
  <si>
    <t>PONT ROYAL 1</t>
  </si>
  <si>
    <t>PONT ROYAL 2</t>
  </si>
  <si>
    <t>ETAPE 2 - GOLF DU DOMAINE DE MANVILLE - 17 AVRIL</t>
  </si>
  <si>
    <t>NET - CLASSEMENT U11 DES ECOLES DE GOLF PAR EQUIPES</t>
  </si>
  <si>
    <t>OUEST PROVENCE MIRAMAS</t>
  </si>
  <si>
    <t>NET             ETAPE 3 - GOLF DE MIRAMAS - 15 MAI</t>
  </si>
  <si>
    <t>NET         ETAPE 4 - GOLF DE PONT ROYAL 29 MAI</t>
  </si>
  <si>
    <t>BASTIDE DE LA SALETTE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</si>
</sst>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41609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28</v>
      </c>
      <c r="BA4" s="14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0" t="s">
        <v>27</v>
      </c>
      <c r="AX5" s="15">
        <f t="shared" ref="AX5:AX28" ca="1" si="17">N5+Z5+AH5+AR5+AV5</f>
        <v>20</v>
      </c>
      <c r="AY5" s="11">
        <f t="shared" ref="AY5:AY28" ca="1" si="18">IF(AX5=0,"",RANK(AX5,$AX$5:$AX$40,0))</f>
        <v>2</v>
      </c>
      <c r="AZ5" s="81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0" t="s">
        <v>27</v>
      </c>
      <c r="AX6" s="15">
        <f t="shared" ca="1" si="17"/>
        <v>9</v>
      </c>
      <c r="AY6" s="11">
        <f t="shared" ca="1" si="18"/>
        <v>9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0" t="s">
        <v>27</v>
      </c>
      <c r="AX7" s="15">
        <f t="shared" ca="1" si="17"/>
        <v>26</v>
      </c>
      <c r="AY7" s="11">
        <f t="shared" ca="1" si="18"/>
        <v>1</v>
      </c>
      <c r="AZ7" s="81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0" t="s">
        <v>27</v>
      </c>
      <c r="AX8" s="15">
        <f t="shared" ca="1" si="17"/>
        <v>13</v>
      </c>
      <c r="AY8" s="11">
        <f t="shared" ca="1" si="18"/>
        <v>7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0" t="s">
        <v>27</v>
      </c>
      <c r="AX9" s="15">
        <f t="shared" ca="1" si="17"/>
        <v>13</v>
      </c>
      <c r="AY9" s="11">
        <f t="shared" ca="1" si="18"/>
        <v>7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0" t="s">
        <v>27</v>
      </c>
      <c r="AX10" s="15">
        <f t="shared" ca="1" si="17"/>
        <v>20</v>
      </c>
      <c r="AY10" s="11">
        <f t="shared" ca="1" si="18"/>
        <v>2</v>
      </c>
      <c r="AZ10" s="81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0" t="s">
        <v>27</v>
      </c>
      <c r="AX11" s="15">
        <f t="shared" ca="1" si="17"/>
        <v>1.5</v>
      </c>
      <c r="AY11" s="11">
        <f t="shared" ca="1" si="18"/>
        <v>12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0" t="s">
        <v>27</v>
      </c>
      <c r="AX12" s="15">
        <f t="shared" ca="1" si="17"/>
        <v>20</v>
      </c>
      <c r="AY12" s="11">
        <f t="shared" ca="1" si="18"/>
        <v>2</v>
      </c>
      <c r="AZ12" s="81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0" t="s">
        <v>27</v>
      </c>
      <c r="AX13" s="15">
        <f t="shared" ca="1" si="17"/>
        <v>1.5</v>
      </c>
      <c r="AY13" s="11">
        <f t="shared" ca="1" si="18"/>
        <v>12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0" t="s">
        <v>27</v>
      </c>
      <c r="AX17" s="15">
        <f t="shared" ca="1" si="17"/>
        <v>9</v>
      </c>
      <c r="AY17" s="11">
        <f t="shared" ca="1" si="18"/>
        <v>9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0" t="s">
        <v>27</v>
      </c>
      <c r="AX18" s="15">
        <f t="shared" ca="1" si="17"/>
        <v>6</v>
      </c>
      <c r="AY18" s="11">
        <f t="shared" ca="1" si="18"/>
        <v>11</v>
      </c>
      <c r="AZ18" s="81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0" t="s">
        <v>27</v>
      </c>
      <c r="AX19" s="15">
        <f t="shared" ca="1" si="17"/>
        <v>1.5</v>
      </c>
      <c r="AY19" s="11">
        <f t="shared" ca="1" si="18"/>
        <v>12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0" t="s">
        <v>27</v>
      </c>
      <c r="AX21" s="15">
        <f t="shared" ca="1" si="17"/>
        <v>1.5</v>
      </c>
      <c r="AY21" s="11">
        <f t="shared" ca="1" si="18"/>
        <v>12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0" t="s">
        <v>27</v>
      </c>
      <c r="AX22" s="15">
        <f t="shared" ca="1" si="17"/>
        <v>20</v>
      </c>
      <c r="AY22" s="11">
        <f t="shared" ca="1" si="18"/>
        <v>2</v>
      </c>
      <c r="AZ22" s="81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0" t="s">
        <v>27</v>
      </c>
      <c r="AX23" s="15">
        <f t="shared" ca="1" si="17"/>
        <v>20</v>
      </c>
      <c r="AY23" s="11">
        <f t="shared" ca="1" si="18"/>
        <v>2</v>
      </c>
      <c r="AZ23" s="81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4" activePane="bottomLeft" state="frozen"/>
      <selection pane="bottomLeft" activeCell="F11" sqref="F11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</v>
      </c>
      <c r="B2" s="20">
        <v>28</v>
      </c>
    </row>
    <row r="3" spans="1:2" x14ac:dyDescent="0.35">
      <c r="A3" s="20">
        <v>2</v>
      </c>
      <c r="B3" s="20">
        <v>26</v>
      </c>
    </row>
    <row r="4" spans="1:2" x14ac:dyDescent="0.35">
      <c r="A4" s="20">
        <v>3</v>
      </c>
      <c r="B4" s="20">
        <v>24</v>
      </c>
    </row>
    <row r="5" spans="1:2" x14ac:dyDescent="0.35">
      <c r="A5" s="20">
        <v>4</v>
      </c>
      <c r="B5" s="20">
        <v>22</v>
      </c>
    </row>
    <row r="6" spans="1:2" x14ac:dyDescent="0.35">
      <c r="A6" s="20">
        <v>5</v>
      </c>
      <c r="B6" s="20">
        <v>20</v>
      </c>
    </row>
    <row r="7" spans="1:2" x14ac:dyDescent="0.35">
      <c r="A7" s="20">
        <v>6</v>
      </c>
      <c r="B7" s="20">
        <v>18</v>
      </c>
    </row>
    <row r="8" spans="1:2" x14ac:dyDescent="0.35">
      <c r="A8" s="20">
        <v>7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9</v>
      </c>
      <c r="B10" s="20">
        <v>12</v>
      </c>
    </row>
    <row r="11" spans="1:2" x14ac:dyDescent="0.35">
      <c r="A11" s="20">
        <v>10</v>
      </c>
      <c r="B11" s="20">
        <v>10</v>
      </c>
    </row>
    <row r="12" spans="1:2" x14ac:dyDescent="0.35">
      <c r="A12" s="20">
        <v>11</v>
      </c>
      <c r="B12" s="20">
        <v>8</v>
      </c>
    </row>
    <row r="13" spans="1:2" x14ac:dyDescent="0.35">
      <c r="A13" s="20">
        <v>12</v>
      </c>
      <c r="B13" s="20">
        <v>6</v>
      </c>
    </row>
    <row r="14" spans="1:2" x14ac:dyDescent="0.35">
      <c r="A14" s="20">
        <v>13</v>
      </c>
      <c r="B14" s="20">
        <v>4</v>
      </c>
    </row>
    <row r="15" spans="1:2" x14ac:dyDescent="0.35">
      <c r="A15" s="20">
        <v>14</v>
      </c>
      <c r="B15" s="20">
        <v>2</v>
      </c>
    </row>
    <row r="16" spans="1:2" x14ac:dyDescent="0.35">
      <c r="A16" s="20">
        <v>15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customWidth="1"/>
    <col min="3" max="3" width="3" hidden="1" customWidth="1"/>
    <col min="4" max="4" width="24.85546875" bestFit="1" customWidth="1"/>
    <col min="5" max="5" width="9.4257812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158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142</v>
      </c>
      <c r="B3" s="191" t="s">
        <v>142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143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5</v>
      </c>
      <c r="B5" s="120">
        <f t="shared" ref="B5" ca="1" si="1">RANK(AB5,$AB$5:$AB$18)</f>
        <v>5</v>
      </c>
      <c r="C5" s="98">
        <v>1</v>
      </c>
      <c r="D5" s="95" t="str">
        <f>IF('LISTING EQUIPES'!B2="","",'LISTING EQUIPES'!B2)</f>
        <v>ECOLE DE L'AIR</v>
      </c>
      <c r="E5" s="95">
        <v>1</v>
      </c>
      <c r="F5" s="112">
        <f ca="1">IF(ISERROR(VLOOKUP(E5,'ETAPE 1'!$C$3:$K$16,7,0)),"",VLOOKUP(E5,'ETAPE 1'!$C$3:$K$16,7,0))</f>
        <v>4</v>
      </c>
      <c r="G5" s="113">
        <f ca="1">IF(ISERROR(VLOOKUP(E5,'ETAPE 1'!$C$3:$K$16,8,0)),"",VLOOKUP(E5,'ETAPE 1'!$C$3:$K$16,8,0))</f>
        <v>2</v>
      </c>
      <c r="H5" s="112">
        <f ca="1">IF(ISERROR(VLOOKUP(E5,'ETAPE 2'!$C$3:$K$16,7,0)),"",VLOOKUP(E5,'ETAPE 2'!$C$3:$K$16,7,0))</f>
        <v>2</v>
      </c>
      <c r="I5" s="113">
        <f ca="1">IF(ISERROR(VLOOKUP(E5,'ETAPE 2'!$C$3:$K$16,8,0)),"",VLOOKUP(E5,'ETAPE 2'!$C$3:$K$16,8,0))</f>
        <v>6</v>
      </c>
      <c r="J5" s="112">
        <f ca="1">IF(ISERROR(VLOOKUP(E5,'ETAPE 3'!$C$3:$K$16,7,0)),"",VLOOKUP(E5,'ETAPE 3'!$C$3:$K$16,7,0))</f>
        <v>5</v>
      </c>
      <c r="K5" s="113">
        <f ca="1">IF(ISERROR(VLOOKUP(E5,'ETAPE 3'!$C$3:$K$16,8,0)),"",VLOOKUP(E5,'ETAPE 3'!$C$3:$K$16,8,0))</f>
        <v>6</v>
      </c>
      <c r="L5" s="112">
        <f ca="1">IF(ISERROR(VLOOKUP(E5,'ETAPE 4'!$C$3:$K$16,7,0)),"",VLOOKUP(E5,'ETAPE 4'!$C$3:$K$16,7,0))</f>
        <v>5</v>
      </c>
      <c r="M5" s="113">
        <f ca="1">IF(ISERROR(VLOOKUP(E5,'ETAPE 4'!$C$3:$K$16,8,0)),"",VLOOKUP(E5,'ETAPE 4'!$C$3:$K$16,8,0))</f>
        <v>6</v>
      </c>
      <c r="N5" s="112" t="str">
        <f>IF(ISERROR(VLOOKUP(E5,'ETAPE 5'!$C$3:$K$16,7,0)),"",VLOOKUP(E5,'ETAPE 5'!$C$3:$K$16,7,0))</f>
        <v/>
      </c>
      <c r="O5" s="113" t="str">
        <f ca="1">IF(ISERROR(VLOOKUP(E5,'ETAPE 5'!$C$3:$K$16,8,0)),"",VLOOKUP(E5,'ETAPE 5'!$C$3:$K$16,8,0))</f>
        <v>0</v>
      </c>
      <c r="P5" s="112" t="str">
        <f>IF(ISERROR(VLOOKUP(E5,'ETAPE 6'!$C$3:$K$16,7,0)),"",VLOOKUP(E5,'ETAPE 6'!$C$3:$K$16,7,0))</f>
        <v/>
      </c>
      <c r="Q5" s="113" t="str">
        <f ca="1">IF(ISERROR(VLOOKUP(E5,'ETAPE 6'!$C$3:$K$16,8,0)),"",VLOOKUP(E5,'ETAPE 6'!$C$3:$K$16,8,0))</f>
        <v>0</v>
      </c>
      <c r="R5" s="112" t="str">
        <f>IF(ISERROR(VLOOKUP(E5,'ETAPE 7'!$C$3:$K$16,7,0)),"",VLOOKUP(E5,'ETAPE 7'!$C$3:$K$16,7,0))</f>
        <v/>
      </c>
      <c r="S5" s="113" t="str">
        <f ca="1">IF(ISERROR(VLOOKUP(E5,'ETAPE 7'!$C$3:$K$16,8,0)),"",VLOOKUP(E5,'ETAPE 7'!$C$3:$K$16,8,0))</f>
        <v>0</v>
      </c>
      <c r="T5" s="112" t="str">
        <f>IF(ISERROR(VLOOKUP(E5,'ETAPE 8'!$C$3:$K$16,7,0)),"",VLOOKUP(E5,'ETAPE 8'!$C$3:$K$16,7,0))</f>
        <v/>
      </c>
      <c r="U5" s="113" t="str">
        <f ca="1">IF(ISERROR(VLOOKUP(E5,'ETAPE 8'!$C$3:$K$16,8,0)),"",VLOOKUP(E5,'ETAPE 8'!$C$3:$K$16,8,0))</f>
        <v>0</v>
      </c>
      <c r="V5" s="112" t="str">
        <f>IF(ISERROR(VLOOKUP(E5,'ETAPE 9'!$C$3:$K$16,7,0)),"",VLOOKUP(E5,'ETAPE 9'!$C$3:$K$16,7,0))</f>
        <v/>
      </c>
      <c r="W5" s="113" t="str">
        <f ca="1">IF(ISERROR(VLOOKUP(E5,'ETAPE 9'!$C$3:$K$16,8,0)),"",VLOOKUP(E5,'ETAPE 9'!$C$3:$K$16,8,0))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10'!$C$3:$K$16,8,0)),"",VLOOKUP(E5,'ETAPE 10'!$C$3:$K$16,8,0))</f>
        <v>0</v>
      </c>
      <c r="Z5" s="92">
        <f ca="1">SUM(G5+I5+K5+M5+O5+Q5+S5+U5+W5+Y5)</f>
        <v>20</v>
      </c>
      <c r="AA5" s="118">
        <f ca="1">$Z5</f>
        <v>20</v>
      </c>
      <c r="AB5" s="119">
        <f t="shared" ref="AB5:AB17" ca="1" si="2">IF(D5="",-1000,0)+$Z5+C5/100</f>
        <v>20.010000000000002</v>
      </c>
    </row>
    <row r="6" spans="1:28" s="99" customFormat="1" ht="18.75" hidden="1" customHeight="1" x14ac:dyDescent="0.35">
      <c r="A6" s="116">
        <f ca="1">RANK(AA6,$AA$5:$AA$18)</f>
        <v>10</v>
      </c>
      <c r="B6" s="120">
        <f ca="1">RANK(AB6,$AB$5:$AB$18)</f>
        <v>10</v>
      </c>
      <c r="C6" s="98">
        <v>2</v>
      </c>
      <c r="D6" s="95" t="str">
        <f>IF('LISTING EQUIPES'!B3="","",'LISTING EQUIPES'!B3)</f>
        <v>GOLF TRAINING CENTER AIX MARSEILLE</v>
      </c>
      <c r="E6" s="100">
        <v>2</v>
      </c>
      <c r="F6" s="112">
        <f ca="1">IF(ISERROR(VLOOKUP(E6,'ETAPE 1'!$C$3:$K$16,7,0)),"",VLOOKUP(E6,'ETAPE 1'!$C$3:$K$16,7,0))</f>
        <v>5</v>
      </c>
      <c r="G6" s="113">
        <f ca="1">IF(ISERROR(VLOOKUP(E6,'ETAPE 1'!$C$3:$K$16,8,0)),"",VLOOKUP(E6,'ETAPE 1'!$C$3:$K$16,8,0))</f>
        <v>0</v>
      </c>
      <c r="H6" s="112" t="str">
        <f>IF(ISERROR(VLOOKUP(E6,'ETAPE 2'!$C$3:$K$16,7,0)),"",VLOOKUP(E6,'ETAPE 2'!$C$3:$K$16,7,0))</f>
        <v/>
      </c>
      <c r="I6" s="113" t="str">
        <f ca="1">IF(ISERROR(VLOOKUP(E6,'ETAPE 2'!$C$3:$K$16,8,0)),"",VLOOKUP(E6,'ETAPE 2'!$C$3:$K$16,8,0))</f>
        <v>0</v>
      </c>
      <c r="J6" s="112" t="str">
        <f>IF(ISERROR(VLOOKUP(E6,'ETAPE 3'!$C$3:$K$16,7,0)),"",VLOOKUP(E6,'ETAPE 3'!$C$3:$K$16,7,0))</f>
        <v/>
      </c>
      <c r="K6" s="113" t="str">
        <f ca="1">IF(ISERROR(VLOOKUP(E6,'ETAPE 3'!$C$3:$K$16,8,0)),"",VLOOKUP(E6,'ETAPE 3'!$C$3:$K$16,8,0))</f>
        <v>0</v>
      </c>
      <c r="L6" s="112" t="str">
        <f>IF(ISERROR(VLOOKUP(E6,'ETAPE 4'!$C$3:$K$16,7,0)),"",VLOOKUP(E6,'ETAPE 4'!$C$3:$K$16,7,0))</f>
        <v/>
      </c>
      <c r="M6" s="113" t="str">
        <f ca="1">IF(ISERROR(VLOOKUP(E6,'ETAPE 4'!$C$3:$K$16,8,0)),"",VLOOKUP(E6,'ETAPE 4'!$C$3:$K$16,8,0))</f>
        <v>0</v>
      </c>
      <c r="N6" s="112" t="str">
        <f>IF(ISERROR(VLOOKUP(E6,'ETAPE 5'!$C$3:$K$16,7,0)),"",VLOOKUP(E6,'ETAPE 5'!$C$3:$K$16,7,0))</f>
        <v/>
      </c>
      <c r="O6" s="113" t="str">
        <f ca="1">IF(ISERROR(VLOOKUP(E6,'ETAPE 5'!$C$3:$K$16,8,0)),"",VLOOKUP(E6,'ETAPE 5'!$C$3:$K$16,8,0))</f>
        <v>0</v>
      </c>
      <c r="P6" s="112" t="str">
        <f>IF(ISERROR(VLOOKUP(E6,'ETAPE 6'!$C$3:$K$16,7,0)),"",VLOOKUP(E6,'ETAPE 6'!$C$3:$K$16,7,0))</f>
        <v/>
      </c>
      <c r="Q6" s="113" t="str">
        <f ca="1">IF(ISERROR(VLOOKUP(E6,'ETAPE 6'!$C$3:$K$16,8,0)),"",VLOOKUP(E6,'ETAPE 6'!$C$3:$K$16,8,0))</f>
        <v>0</v>
      </c>
      <c r="R6" s="112" t="str">
        <f>IF(ISERROR(VLOOKUP(E6,'ETAPE 7'!$C$3:$K$16,7,0)),"",VLOOKUP(E6,'ETAPE 7'!$C$3:$K$16,7,0))</f>
        <v/>
      </c>
      <c r="S6" s="113" t="str">
        <f ca="1">IF(ISERROR(VLOOKUP(E6,'ETAPE 7'!$C$3:$K$16,8,0)),"",VLOOKUP(E6,'ETAPE 7'!$C$3:$K$16,8,0))</f>
        <v>0</v>
      </c>
      <c r="T6" s="112" t="str">
        <f>IF(ISERROR(VLOOKUP(E6,'ETAPE 8'!$C$3:$K$16,7,0)),"",VLOOKUP(E6,'ETAPE 8'!$C$3:$K$16,7,0))</f>
        <v/>
      </c>
      <c r="U6" s="113" t="str">
        <f ca="1">IF(ISERROR(VLOOKUP(E6,'ETAPE 8'!$C$3:$K$16,8,0)),"",VLOOKUP(E6,'ETAPE 8'!$C$3:$K$16,8,0))</f>
        <v>0</v>
      </c>
      <c r="V6" s="112" t="str">
        <f>IF(ISERROR(VLOOKUP(E6,'ETAPE 9'!$C$3:$K$16,7,0)),"",VLOOKUP(E6,'ETAPE 9'!$C$3:$K$16,7,0))</f>
        <v/>
      </c>
      <c r="W6" s="113" t="str">
        <f ca="1">IF(ISERROR(VLOOKUP(E6,'ETAPE 9'!$C$3:$K$16,8,0)),"",VLOOKUP(E6,'ETAPE 9'!$C$3:$K$16,8,0))</f>
        <v>0</v>
      </c>
      <c r="X6" s="112" t="str">
        <f>IF(ISERROR(VLOOKUP(E6,'ETAPE 10'!$C$3:$K$16,7,0)),"",VLOOKUP(E6,'ETAPE 10'!$C$3:$K$16,7,0))</f>
        <v/>
      </c>
      <c r="Y6" s="113" t="str">
        <f ca="1">IF(ISERROR(VLOOKUP(E6,'ETAPE 10'!$C$3:$K$16,8,0)),"",VLOOKUP(E6,'ETAPE 10'!$C$3:$K$16,8,0))</f>
        <v>0</v>
      </c>
      <c r="Z6" s="92">
        <f t="shared" ref="Z6:Z18" ca="1" si="3">SUM(G6+I6+K6+M6+O6+Q6+S6+U6+W6+Y6)</f>
        <v>0</v>
      </c>
      <c r="AA6" s="118">
        <f t="shared" ref="AA6:AA18" ca="1" si="4">$Z6</f>
        <v>0</v>
      </c>
      <c r="AB6" s="119">
        <f t="shared" ca="1" si="2"/>
        <v>0.02</v>
      </c>
    </row>
    <row r="7" spans="1:28" s="99" customFormat="1" ht="18.75" hidden="1" customHeight="1" x14ac:dyDescent="0.35">
      <c r="A7" s="116">
        <f t="shared" ref="A7:A18" ca="1" si="5">RANK(AA7,$AA$5:$AA$18)</f>
        <v>1</v>
      </c>
      <c r="B7" s="120">
        <f t="shared" ref="B7:B18" ca="1" si="6">RANK(AB7,$AB$5:$AB$18)</f>
        <v>1</v>
      </c>
      <c r="C7" s="98">
        <v>3</v>
      </c>
      <c r="D7" s="95" t="str">
        <f>IF('LISTING EQUIPES'!B4="","",'LISTING EQUIPES'!B4)</f>
        <v>AIX GOLF</v>
      </c>
      <c r="E7" s="95">
        <v>3</v>
      </c>
      <c r="F7" s="112">
        <f ca="1">IF(ISERROR(VLOOKUP(E7,'ETAPE 1'!$C$3:$K$16,7,0)),"",VLOOKUP(E7,'ETAPE 1'!$C$3:$K$16,7,0))</f>
        <v>1</v>
      </c>
      <c r="G7" s="113">
        <f ca="1">IF(ISERROR(VLOOKUP(E7,'ETAPE 1'!$C$3:$K$16,8,0)),"",VLOOKUP(E7,'ETAPE 1'!$C$3:$K$16,8,0))</f>
        <v>8</v>
      </c>
      <c r="H7" s="112" t="str">
        <f>IF(ISERROR(VLOOKUP(E7,'ETAPE 2'!$C$3:$K$16,7,0)),"",VLOOKUP(E7,'ETAPE 2'!$C$3:$K$16,7,0))</f>
        <v/>
      </c>
      <c r="I7" s="113" t="str">
        <f ca="1">IF(ISERROR(VLOOKUP(E7,'ETAPE 2'!$C$3:$K$16,8,0)),"",VLOOKUP(E7,'ETAPE 2'!$C$3:$K$16,8,0))</f>
        <v>0</v>
      </c>
      <c r="J7" s="112">
        <f ca="1">IF(ISERROR(VLOOKUP(E7,'ETAPE 3'!$C$3:$K$16,7,0)),"",VLOOKUP(E7,'ETAPE 3'!$C$3:$K$16,7,0))</f>
        <v>4</v>
      </c>
      <c r="K7" s="113">
        <f ca="1">IF(ISERROR(VLOOKUP(E7,'ETAPE 3'!$C$3:$K$16,8,0)),"",VLOOKUP(E7,'ETAPE 3'!$C$3:$K$16,8,0))</f>
        <v>8</v>
      </c>
      <c r="L7" s="112">
        <f ca="1">IF(ISERROR(VLOOKUP(E7,'ETAPE 4'!$C$3:$K$16,7,0)),"",VLOOKUP(E7,'ETAPE 4'!$C$3:$K$16,7,0))</f>
        <v>1</v>
      </c>
      <c r="M7" s="113">
        <f ca="1">IF(ISERROR(VLOOKUP(E7,'ETAPE 4'!$C$3:$K$16,8,0)),"",VLOOKUP(E7,'ETAPE 4'!$C$3:$K$16,8,0))</f>
        <v>14</v>
      </c>
      <c r="N7" s="112" t="str">
        <f>IF(ISERROR(VLOOKUP(E7,'ETAPE 5'!$C$3:$K$16,7,0)),"",VLOOKUP(E7,'ETAPE 5'!$C$3:$K$16,7,0))</f>
        <v/>
      </c>
      <c r="O7" s="113" t="str">
        <f ca="1">IF(ISERROR(VLOOKUP(E7,'ETAPE 5'!$C$3:$K$16,8,0)),"",VLOOKUP(E7,'ETAPE 5'!$C$3:$K$16,8,0))</f>
        <v>0</v>
      </c>
      <c r="P7" s="112" t="str">
        <f>IF(ISERROR(VLOOKUP(E7,'ETAPE 6'!$C$3:$K$16,7,0)),"",VLOOKUP(E7,'ETAPE 6'!$C$3:$K$16,7,0))</f>
        <v/>
      </c>
      <c r="Q7" s="113" t="str">
        <f ca="1">IF(ISERROR(VLOOKUP(E7,'ETAPE 6'!$C$3:$K$16,8,0)),"",VLOOKUP(E7,'ETAPE 6'!$C$3:$K$16,8,0))</f>
        <v>0</v>
      </c>
      <c r="R7" s="112" t="str">
        <f>IF(ISERROR(VLOOKUP(E7,'ETAPE 7'!$C$3:$K$16,7,0)),"",VLOOKUP(E7,'ETAPE 7'!$C$3:$K$16,7,0))</f>
        <v/>
      </c>
      <c r="S7" s="113" t="str">
        <f ca="1">IF(ISERROR(VLOOKUP(E7,'ETAPE 7'!$C$3:$K$16,8,0)),"",VLOOKUP(E7,'ETAPE 7'!$C$3:$K$16,8,0))</f>
        <v>0</v>
      </c>
      <c r="T7" s="112" t="str">
        <f>IF(ISERROR(VLOOKUP(E7,'ETAPE 8'!$C$3:$K$16,7,0)),"",VLOOKUP(E7,'ETAPE 8'!$C$3:$K$16,7,0))</f>
        <v/>
      </c>
      <c r="U7" s="113" t="str">
        <f ca="1">IF(ISERROR(VLOOKUP(E7,'ETAPE 8'!$C$3:$K$16,8,0)),"",VLOOKUP(E7,'ETAPE 8'!$C$3:$K$16,8,0))</f>
        <v>0</v>
      </c>
      <c r="V7" s="112" t="str">
        <f>IF(ISERROR(VLOOKUP(E7,'ETAPE 9'!$C$3:$K$16,7,0)),"",VLOOKUP(E7,'ETAPE 9'!$C$3:$K$16,7,0))</f>
        <v/>
      </c>
      <c r="W7" s="113" t="str">
        <f ca="1">IF(ISERROR(VLOOKUP(E7,'ETAPE 9'!$C$3:$K$16,8,0)),"",VLOOKUP(E7,'ETAPE 9'!$C$3:$K$16,8,0))</f>
        <v>0</v>
      </c>
      <c r="X7" s="112" t="str">
        <f>IF(ISERROR(VLOOKUP(E7,'ETAPE 10'!$C$3:$K$16,7,0)),"",VLOOKUP(E7,'ETAPE 10'!$C$3:$K$16,7,0))</f>
        <v/>
      </c>
      <c r="Y7" s="113" t="str">
        <f ca="1">IF(ISERROR(VLOOKUP(E7,'ETAPE 10'!$C$3:$K$16,8,0)),"",VLOOKUP(E7,'ETAPE 10'!$C$3:$K$16,8,0))</f>
        <v>0</v>
      </c>
      <c r="Z7" s="92">
        <f t="shared" ca="1" si="3"/>
        <v>30</v>
      </c>
      <c r="AA7" s="118">
        <f t="shared" ca="1" si="4"/>
        <v>30</v>
      </c>
      <c r="AB7" s="119">
        <f t="shared" ca="1" si="2"/>
        <v>30.03</v>
      </c>
    </row>
    <row r="8" spans="1:28" s="99" customFormat="1" ht="18.75" hidden="1" customHeight="1" x14ac:dyDescent="0.35">
      <c r="A8" s="116">
        <f t="shared" ca="1" si="5"/>
        <v>2</v>
      </c>
      <c r="B8" s="120">
        <f t="shared" ca="1" si="6"/>
        <v>2</v>
      </c>
      <c r="C8" s="98">
        <v>4</v>
      </c>
      <c r="D8" s="95" t="str">
        <f>IF('LISTING EQUIPES'!B5="","",'LISTING EQUIPES'!B5)</f>
        <v>BASTIDE DE LA SALETTE</v>
      </c>
      <c r="E8" s="95">
        <v>4</v>
      </c>
      <c r="F8" s="112">
        <f ca="1">IF(ISERROR(VLOOKUP(E8,'ETAPE 1'!$C$3:$K$16,7,0)),"",VLOOKUP(E8,'ETAPE 1'!$C$3:$K$16,7,0))</f>
        <v>2</v>
      </c>
      <c r="G8" s="113">
        <f ca="1">IF(ISERROR(VLOOKUP(E8,'ETAPE 1'!$C$3:$K$16,8,0)),"",VLOOKUP(E8,'ETAPE 1'!$C$3:$K$16,8,0))</f>
        <v>6</v>
      </c>
      <c r="H8" s="112" t="str">
        <f>IF(ISERROR(VLOOKUP(E8,'ETAPE 2'!$C$3:$K$16,7,0)),"",VLOOKUP(E8,'ETAPE 2'!$C$3:$K$16,7,0))</f>
        <v/>
      </c>
      <c r="I8" s="113" t="str">
        <f ca="1">IF(ISERROR(VLOOKUP(E8,'ETAPE 2'!$C$3:$K$16,8,0)),"",VLOOKUP(E8,'ETAPE 2'!$C$3:$K$16,8,0))</f>
        <v>0</v>
      </c>
      <c r="J8" s="112">
        <f ca="1">IF(ISERROR(VLOOKUP(E8,'ETAPE 3'!$C$3:$K$16,7,0)),"",VLOOKUP(E8,'ETAPE 3'!$C$3:$K$16,7,0))</f>
        <v>2</v>
      </c>
      <c r="K8" s="113">
        <f ca="1">IF(ISERROR(VLOOKUP(E8,'ETAPE 3'!$C$3:$K$16,8,0)),"",VLOOKUP(E8,'ETAPE 3'!$C$3:$K$16,8,0))</f>
        <v>12</v>
      </c>
      <c r="L8" s="112">
        <f ca="1">IF(ISERROR(VLOOKUP(E8,'ETAPE 4'!$C$3:$K$16,7,0)),"",VLOOKUP(E8,'ETAPE 4'!$C$3:$K$16,7,0))</f>
        <v>3</v>
      </c>
      <c r="M8" s="113">
        <f ca="1">IF(ISERROR(VLOOKUP(E8,'ETAPE 4'!$C$3:$K$16,8,0)),"",VLOOKUP(E8,'ETAPE 4'!$C$3:$K$16,8,0))</f>
        <v>10</v>
      </c>
      <c r="N8" s="112" t="str">
        <f>IF(ISERROR(VLOOKUP(E8,'ETAPE 5'!$C$3:$K$16,7,0)),"",VLOOKUP(E8,'ETAPE 5'!$C$3:$K$16,7,0))</f>
        <v/>
      </c>
      <c r="O8" s="113" t="str">
        <f ca="1">IF(ISERROR(VLOOKUP(E8,'ETAPE 5'!$C$3:$K$16,8,0)),"",VLOOKUP(E8,'ETAPE 5'!$C$3:$K$16,8,0))</f>
        <v>0</v>
      </c>
      <c r="P8" s="112" t="str">
        <f>IF(ISERROR(VLOOKUP(E8,'ETAPE 6'!$C$3:$K$16,7,0)),"",VLOOKUP(E8,'ETAPE 6'!$C$3:$K$16,7,0))</f>
        <v/>
      </c>
      <c r="Q8" s="113" t="str">
        <f ca="1">IF(ISERROR(VLOOKUP(E8,'ETAPE 6'!$C$3:$K$16,8,0)),"",VLOOKUP(E8,'ETAPE 6'!$C$3:$K$16,8,0))</f>
        <v>0</v>
      </c>
      <c r="R8" s="112" t="str">
        <f>IF(ISERROR(VLOOKUP(E8,'ETAPE 7'!$C$3:$K$16,7,0)),"",VLOOKUP(E8,'ETAPE 7'!$C$3:$K$16,7,0))</f>
        <v/>
      </c>
      <c r="S8" s="113" t="str">
        <f ca="1">IF(ISERROR(VLOOKUP(E8,'ETAPE 7'!$C$3:$K$16,8,0)),"",VLOOKUP(E8,'ETAPE 7'!$C$3:$K$16,8,0))</f>
        <v>0</v>
      </c>
      <c r="T8" s="112" t="str">
        <f>IF(ISERROR(VLOOKUP(E8,'ETAPE 8'!$C$3:$K$16,7,0)),"",VLOOKUP(E8,'ETAPE 8'!$C$3:$K$16,7,0))</f>
        <v/>
      </c>
      <c r="U8" s="113" t="str">
        <f ca="1">IF(ISERROR(VLOOKUP(E8,'ETAPE 8'!$C$3:$K$16,8,0)),"",VLOOKUP(E8,'ETAPE 8'!$C$3:$K$16,8,0))</f>
        <v>0</v>
      </c>
      <c r="V8" s="112" t="str">
        <f>IF(ISERROR(VLOOKUP(E8,'ETAPE 9'!$C$3:$K$16,7,0)),"",VLOOKUP(E8,'ETAPE 9'!$C$3:$K$16,7,0))</f>
        <v/>
      </c>
      <c r="W8" s="113" t="str">
        <f ca="1">IF(ISERROR(VLOOKUP(E8,'ETAPE 9'!$C$3:$K$16,8,0)),"",VLOOKUP(E8,'ETAPE 9'!$C$3:$K$16,8,0))</f>
        <v>0</v>
      </c>
      <c r="X8" s="112" t="str">
        <f>IF(ISERROR(VLOOKUP(E8,'ETAPE 10'!$C$3:$K$16,7,0)),"",VLOOKUP(E8,'ETAPE 10'!$C$3:$K$16,7,0))</f>
        <v/>
      </c>
      <c r="Y8" s="113" t="str">
        <f ca="1">IF(ISERROR(VLOOKUP(E8,'ETAPE 10'!$C$3:$K$16,8,0)),"",VLOOKUP(E8,'ETAPE 10'!$C$3:$K$16,8,0))</f>
        <v>0</v>
      </c>
      <c r="Z8" s="92">
        <f t="shared" ca="1" si="3"/>
        <v>28</v>
      </c>
      <c r="AA8" s="118">
        <f t="shared" ca="1" si="4"/>
        <v>28</v>
      </c>
      <c r="AB8" s="119">
        <f t="shared" ca="1" si="2"/>
        <v>28.04</v>
      </c>
    </row>
    <row r="9" spans="1:28" s="99" customFormat="1" ht="18.75" hidden="1" customHeight="1" x14ac:dyDescent="0.35">
      <c r="A9" s="116">
        <f t="shared" ca="1" si="5"/>
        <v>6</v>
      </c>
      <c r="B9" s="120">
        <f t="shared" ca="1" si="6"/>
        <v>6</v>
      </c>
      <c r="C9" s="98">
        <v>5</v>
      </c>
      <c r="D9" s="95" t="str">
        <f>IF('LISTING EQUIPES'!B6="","",'LISTING EQUIPES'!B6)</f>
        <v>MANVILLE</v>
      </c>
      <c r="E9" s="100">
        <v>5</v>
      </c>
      <c r="F9" s="112">
        <f ca="1">IF(ISERROR(VLOOKUP(E9,'ETAPE 1'!$C$3:$K$16,7,0)),"",VLOOKUP(E9,'ETAPE 1'!$C$3:$K$16,7,0))</f>
        <v>3</v>
      </c>
      <c r="G9" s="113">
        <f ca="1">IF(ISERROR(VLOOKUP(E9,'ETAPE 1'!$C$3:$K$16,8,0)),"",VLOOKUP(E9,'ETAPE 1'!$C$3:$K$16,8,0))</f>
        <v>4</v>
      </c>
      <c r="H9" s="112">
        <f ca="1">IF(ISERROR(VLOOKUP(E9,'ETAPE 2'!$C$3:$K$16,7,0)),"",VLOOKUP(E9,'ETAPE 2'!$C$3:$K$16,7,0))</f>
        <v>3</v>
      </c>
      <c r="I9" s="113">
        <f ca="1">IF(ISERROR(VLOOKUP(E9,'ETAPE 2'!$C$3:$K$16,8,0)),"",VLOOKUP(E9,'ETAPE 2'!$C$3:$K$16,8,0))</f>
        <v>4</v>
      </c>
      <c r="J9" s="112">
        <f ca="1">IF(ISERROR(VLOOKUP(E9,'ETAPE 3'!$C$3:$K$16,7,0)),"",VLOOKUP(E9,'ETAPE 3'!$C$3:$K$16,7,0))</f>
        <v>6</v>
      </c>
      <c r="K9" s="113">
        <f ca="1">IF(ISERROR(VLOOKUP(E9,'ETAPE 3'!$C$3:$K$16,8,0)),"",VLOOKUP(E9,'ETAPE 3'!$C$3:$K$16,8,0))</f>
        <v>4</v>
      </c>
      <c r="L9" s="112">
        <f ca="1">IF(ISERROR(VLOOKUP(E9,'ETAPE 4'!$C$3:$K$16,7,0)),"",VLOOKUP(E9,'ETAPE 4'!$C$3:$K$16,7,0))</f>
        <v>8</v>
      </c>
      <c r="M9" s="113">
        <f ca="1">IF(ISERROR(VLOOKUP(E9,'ETAPE 4'!$C$3:$K$16,8,0)),"",VLOOKUP(E9,'ETAPE 4'!$C$3:$K$16,8,0))</f>
        <v>0</v>
      </c>
      <c r="N9" s="112" t="str">
        <f>IF(ISERROR(VLOOKUP(E9,'ETAPE 5'!$C$3:$K$16,7,0)),"",VLOOKUP(E9,'ETAPE 5'!$C$3:$K$16,7,0))</f>
        <v/>
      </c>
      <c r="O9" s="113" t="str">
        <f ca="1">IF(ISERROR(VLOOKUP(E9,'ETAPE 5'!$C$3:$K$16,8,0)),"",VLOOKUP(E9,'ETAPE 5'!$C$3:$K$16,8,0))</f>
        <v>0</v>
      </c>
      <c r="P9" s="112" t="str">
        <f>IF(ISERROR(VLOOKUP(E9,'ETAPE 6'!$C$3:$K$16,7,0)),"",VLOOKUP(E9,'ETAPE 6'!$C$3:$K$16,7,0))</f>
        <v/>
      </c>
      <c r="Q9" s="113" t="str">
        <f ca="1">IF(ISERROR(VLOOKUP(E9,'ETAPE 6'!$C$3:$K$16,8,0)),"",VLOOKUP(E9,'ETAPE 6'!$C$3:$K$16,8,0))</f>
        <v>0</v>
      </c>
      <c r="R9" s="112" t="str">
        <f>IF(ISERROR(VLOOKUP(E9,'ETAPE 7'!$C$3:$K$16,7,0)),"",VLOOKUP(E9,'ETAPE 7'!$C$3:$K$16,7,0))</f>
        <v/>
      </c>
      <c r="S9" s="113" t="str">
        <f ca="1">IF(ISERROR(VLOOKUP(E9,'ETAPE 7'!$C$3:$K$16,8,0)),"",VLOOKUP(E9,'ETAPE 7'!$C$3:$K$16,8,0))</f>
        <v>0</v>
      </c>
      <c r="T9" s="112" t="str">
        <f>IF(ISERROR(VLOOKUP(E9,'ETAPE 8'!$C$3:$K$16,7,0)),"",VLOOKUP(E9,'ETAPE 8'!$C$3:$K$16,7,0))</f>
        <v/>
      </c>
      <c r="U9" s="113" t="str">
        <f ca="1">IF(ISERROR(VLOOKUP(E9,'ETAPE 8'!$C$3:$K$16,8,0)),"",VLOOKUP(E9,'ETAPE 8'!$C$3:$K$16,8,0))</f>
        <v>0</v>
      </c>
      <c r="V9" s="112" t="str">
        <f>IF(ISERROR(VLOOKUP(E9,'ETAPE 9'!$C$3:$K$16,7,0)),"",VLOOKUP(E9,'ETAPE 9'!$C$3:$K$16,7,0))</f>
        <v/>
      </c>
      <c r="W9" s="113" t="str">
        <f ca="1">IF(ISERROR(VLOOKUP(E9,'ETAPE 9'!$C$3:$K$16,8,0)),"",VLOOKUP(E9,'ETAPE 9'!$C$3:$K$16,8,0))</f>
        <v>0</v>
      </c>
      <c r="X9" s="112" t="str">
        <f>IF(ISERROR(VLOOKUP(E9,'ETAPE 10'!$C$3:$K$16,7,0)),"",VLOOKUP(E9,'ETAPE 10'!$C$3:$K$16,7,0))</f>
        <v/>
      </c>
      <c r="Y9" s="113" t="str">
        <f ca="1">IF(ISERROR(VLOOKUP(E9,'ETAPE 10'!$C$3:$K$16,8,0)),"",VLOOKUP(E9,'ETAPE 10'!$C$3:$K$16,8,0))</f>
        <v>0</v>
      </c>
      <c r="Z9" s="92">
        <f t="shared" ca="1" si="3"/>
        <v>12</v>
      </c>
      <c r="AA9" s="118">
        <f t="shared" ca="1" si="4"/>
        <v>12</v>
      </c>
      <c r="AB9" s="119">
        <f t="shared" ca="1" si="2"/>
        <v>12.05</v>
      </c>
    </row>
    <row r="10" spans="1:28" s="99" customFormat="1" ht="18.75" hidden="1" customHeight="1" x14ac:dyDescent="0.35">
      <c r="A10" s="116">
        <f t="shared" ca="1" si="5"/>
        <v>8</v>
      </c>
      <c r="B10" s="120">
        <f t="shared" ca="1" si="6"/>
        <v>8</v>
      </c>
      <c r="C10" s="98">
        <v>6</v>
      </c>
      <c r="D10" s="95" t="str">
        <f>IF('LISTING EQUIPES'!B7="","",'LISTING EQUIPES'!B7)</f>
        <v>CHÂTEAU L'ARC</v>
      </c>
      <c r="E10" s="95">
        <v>6</v>
      </c>
      <c r="F10" s="112" t="str">
        <f>IF(ISERROR(VLOOKUP(E10,'ETAPE 1'!$C$3:$K$16,7,0)),"",VLOOKUP(E10,'ETAPE 1'!$C$3:$K$16,7,0))</f>
        <v/>
      </c>
      <c r="G10" s="113" t="str">
        <f ca="1">IF(ISERROR(VLOOKUP(E10,'ETAPE 1'!$C$3:$K$16,8,0)),"",VLOOKUP(E10,'ETAPE 1'!$C$3:$K$16,8,0))</f>
        <v>0</v>
      </c>
      <c r="H10" s="112">
        <f ca="1">IF(ISERROR(VLOOKUP(E10,'ETAPE 2'!$C$3:$K$16,7,0)),"",VLOOKUP(E10,'ETAPE 2'!$C$3:$K$16,7,0))</f>
        <v>4</v>
      </c>
      <c r="I10" s="113">
        <f ca="1">IF(ISERROR(VLOOKUP(E10,'ETAPE 2'!$C$3:$K$16,8,0)),"",VLOOKUP(E10,'ETAPE 2'!$C$3:$K$16,8,0))</f>
        <v>1</v>
      </c>
      <c r="J10" s="112">
        <f ca="1">IF(ISERROR(VLOOKUP(E10,'ETAPE 3'!$C$3:$K$16,7,0)),"",VLOOKUP(E10,'ETAPE 3'!$C$3:$K$16,7,0))</f>
        <v>8</v>
      </c>
      <c r="K10" s="113">
        <f ca="1">IF(ISERROR(VLOOKUP(E10,'ETAPE 3'!$C$3:$K$16,8,0)),"",VLOOKUP(E10,'ETAPE 3'!$C$3:$K$16,8,0))</f>
        <v>0</v>
      </c>
      <c r="L10" s="112">
        <f ca="1">IF(ISERROR(VLOOKUP(E10,'ETAPE 4'!$C$3:$K$16,7,0)),"",VLOOKUP(E10,'ETAPE 4'!$C$3:$K$16,7,0))</f>
        <v>7</v>
      </c>
      <c r="M10" s="113">
        <f ca="1">IF(ISERROR(VLOOKUP(E10,'ETAPE 4'!$C$3:$K$16,8,0)),"",VLOOKUP(E10,'ETAPE 4'!$C$3:$K$16,8,0))</f>
        <v>2</v>
      </c>
      <c r="N10" s="112" t="str">
        <f>IF(ISERROR(VLOOKUP(E10,'ETAPE 5'!$C$3:$K$16,7,0)),"",VLOOKUP(E10,'ETAPE 5'!$C$3:$K$16,7,0))</f>
        <v/>
      </c>
      <c r="O10" s="113" t="str">
        <f ca="1">IF(ISERROR(VLOOKUP(E10,'ETAPE 5'!$C$3:$K$16,8,0)),"",VLOOKUP(E10,'ETAPE 5'!$C$3:$K$16,8,0))</f>
        <v>0</v>
      </c>
      <c r="P10" s="112" t="str">
        <f>IF(ISERROR(VLOOKUP(E10,'ETAPE 6'!$C$3:$K$16,7,0)),"",VLOOKUP(E10,'ETAPE 6'!$C$3:$K$16,7,0))</f>
        <v/>
      </c>
      <c r="Q10" s="113" t="str">
        <f ca="1">IF(ISERROR(VLOOKUP(E10,'ETAPE 6'!$C$3:$K$16,8,0)),"",VLOOKUP(E10,'ETAPE 6'!$C$3:$K$16,8,0))</f>
        <v>0</v>
      </c>
      <c r="R10" s="112" t="str">
        <f>IF(ISERROR(VLOOKUP(E10,'ETAPE 7'!$C$3:$K$16,7,0)),"",VLOOKUP(E10,'ETAPE 7'!$C$3:$K$16,7,0))</f>
        <v/>
      </c>
      <c r="S10" s="113" t="str">
        <f ca="1">IF(ISERROR(VLOOKUP(E10,'ETAPE 7'!$C$3:$K$16,8,0)),"",VLOOKUP(E10,'ETAPE 7'!$C$3:$K$16,8,0))</f>
        <v>0</v>
      </c>
      <c r="T10" s="112" t="str">
        <f>IF(ISERROR(VLOOKUP(E10,'ETAPE 8'!$C$3:$K$16,7,0)),"",VLOOKUP(E10,'ETAPE 8'!$C$3:$K$16,7,0))</f>
        <v/>
      </c>
      <c r="U10" s="113" t="str">
        <f ca="1">IF(ISERROR(VLOOKUP(E10,'ETAPE 8'!$C$3:$K$16,8,0)),"",VLOOKUP(E10,'ETAPE 8'!$C$3:$K$16,8,0))</f>
        <v>0</v>
      </c>
      <c r="V10" s="112" t="str">
        <f>IF(ISERROR(VLOOKUP(E10,'ETAPE 9'!$C$3:$K$16,7,0)),"",VLOOKUP(E10,'ETAPE 9'!$C$3:$K$16,7,0))</f>
        <v/>
      </c>
      <c r="W10" s="113" t="str">
        <f ca="1">IF(ISERROR(VLOOKUP(E10,'ETAPE 9'!$C$3:$K$16,8,0)),"",VLOOKUP(E10,'ETAPE 9'!$C$3:$K$16,8,0))</f>
        <v>0</v>
      </c>
      <c r="X10" s="112" t="str">
        <f>IF(ISERROR(VLOOKUP(E10,'ETAPE 10'!$C$3:$K$16,7,0)),"",VLOOKUP(E10,'ETAPE 10'!$C$3:$K$16,7,0))</f>
        <v/>
      </c>
      <c r="Y10" s="113" t="str">
        <f ca="1">IF(ISERROR(VLOOKUP(E10,'ETAPE 10'!$C$3:$K$16,8,0)),"",VLOOKUP(E10,'ETAPE 10'!$C$3:$K$16,8,0))</f>
        <v>0</v>
      </c>
      <c r="Z10" s="92">
        <f t="shared" ca="1" si="3"/>
        <v>3</v>
      </c>
      <c r="AA10" s="118">
        <f t="shared" ca="1" si="4"/>
        <v>3</v>
      </c>
      <c r="AB10" s="119">
        <f t="shared" ca="1" si="2"/>
        <v>3.06</v>
      </c>
    </row>
    <row r="11" spans="1:28" s="99" customFormat="1" ht="18.75" hidden="1" customHeight="1" x14ac:dyDescent="0.35">
      <c r="A11" s="116">
        <f t="shared" ca="1" si="5"/>
        <v>3</v>
      </c>
      <c r="B11" s="120">
        <f t="shared" ca="1" si="6"/>
        <v>3</v>
      </c>
      <c r="C11" s="98">
        <v>7</v>
      </c>
      <c r="D11" s="95" t="str">
        <f>IF('LISTING EQUIPES'!B8="","",'LISTING EQUIPES'!B8)</f>
        <v>PONT ROYAL 1</v>
      </c>
      <c r="E11" s="95">
        <v>7</v>
      </c>
      <c r="F11" s="112" t="str">
        <f>IF(ISERROR(VLOOKUP(E11,'ETAPE 1'!$C$3:$K$16,7,0)),"",VLOOKUP(E11,'ETAPE 1'!$C$3:$K$16,7,0))</f>
        <v/>
      </c>
      <c r="G11" s="113" t="str">
        <f ca="1">IF(ISERROR(VLOOKUP(E11,'ETAPE 1'!$C$3:$K$16,8,0)),"",VLOOKUP(E11,'ETAPE 1'!$C$3:$K$16,8,0))</f>
        <v>0</v>
      </c>
      <c r="H11" s="112">
        <f ca="1">IF(ISERROR(VLOOKUP(E11,'ETAPE 2'!$C$3:$K$16,7,0)),"",VLOOKUP(E11,'ETAPE 2'!$C$3:$K$16,7,0))</f>
        <v>4</v>
      </c>
      <c r="I11" s="113">
        <f ca="1">IF(ISERROR(VLOOKUP(E11,'ETAPE 2'!$C$3:$K$16,8,0)),"",VLOOKUP(E11,'ETAPE 2'!$C$3:$K$16,8,0))</f>
        <v>1</v>
      </c>
      <c r="J11" s="112">
        <f ca="1">IF(ISERROR(VLOOKUP(E11,'ETAPE 3'!$C$3:$K$16,7,0)),"",VLOOKUP(E11,'ETAPE 3'!$C$3:$K$16,7,0))</f>
        <v>1</v>
      </c>
      <c r="K11" s="113">
        <f ca="1">IF(ISERROR(VLOOKUP(E11,'ETAPE 3'!$C$3:$K$16,8,0)),"",VLOOKUP(E11,'ETAPE 3'!$C$3:$K$16,8,0))</f>
        <v>14</v>
      </c>
      <c r="L11" s="112">
        <f ca="1">IF(ISERROR(VLOOKUP(E11,'ETAPE 4'!$C$3:$K$16,7,0)),"",VLOOKUP(E11,'ETAPE 4'!$C$3:$K$16,7,0))</f>
        <v>2</v>
      </c>
      <c r="M11" s="113">
        <f ca="1">IF(ISERROR(VLOOKUP(E11,'ETAPE 4'!$C$3:$K$16,8,0)),"",VLOOKUP(E11,'ETAPE 4'!$C$3:$K$16,8,0))</f>
        <v>12</v>
      </c>
      <c r="N11" s="112" t="str">
        <f>IF(ISERROR(VLOOKUP(E11,'ETAPE 5'!$C$3:$K$16,7,0)),"",VLOOKUP(E11,'ETAPE 5'!$C$3:$K$16,7,0))</f>
        <v/>
      </c>
      <c r="O11" s="113" t="str">
        <f ca="1">IF(ISERROR(VLOOKUP(E11,'ETAPE 5'!$C$3:$K$16,8,0)),"",VLOOKUP(E11,'ETAPE 5'!$C$3:$K$16,8,0))</f>
        <v>0</v>
      </c>
      <c r="P11" s="112" t="str">
        <f>IF(ISERROR(VLOOKUP(E11,'ETAPE 6'!$C$3:$K$16,7,0)),"",VLOOKUP(E11,'ETAPE 6'!$C$3:$K$16,7,0))</f>
        <v/>
      </c>
      <c r="Q11" s="113" t="str">
        <f ca="1">IF(ISERROR(VLOOKUP(E11,'ETAPE 6'!$C$3:$K$16,8,0)),"",VLOOKUP(E11,'ETAPE 6'!$C$3:$K$16,8,0))</f>
        <v>0</v>
      </c>
      <c r="R11" s="112" t="str">
        <f>IF(ISERROR(VLOOKUP(E11,'ETAPE 7'!$C$3:$K$16,7,0)),"",VLOOKUP(E11,'ETAPE 7'!$C$3:$K$16,7,0))</f>
        <v/>
      </c>
      <c r="S11" s="113" t="str">
        <f ca="1">IF(ISERROR(VLOOKUP(E11,'ETAPE 7'!$C$3:$K$16,8,0)),"",VLOOKUP(E11,'ETAPE 7'!$C$3:$K$16,8,0))</f>
        <v>0</v>
      </c>
      <c r="T11" s="112" t="str">
        <f>IF(ISERROR(VLOOKUP(E11,'ETAPE 8'!$C$3:$K$16,7,0)),"",VLOOKUP(E11,'ETAPE 8'!$C$3:$K$16,7,0))</f>
        <v/>
      </c>
      <c r="U11" s="113" t="str">
        <f ca="1">IF(ISERROR(VLOOKUP(E11,'ETAPE 8'!$C$3:$K$16,8,0)),"",VLOOKUP(E11,'ETAPE 8'!$C$3:$K$16,8,0))</f>
        <v>0</v>
      </c>
      <c r="V11" s="112" t="str">
        <f>IF(ISERROR(VLOOKUP(E11,'ETAPE 9'!$C$3:$K$16,7,0)),"",VLOOKUP(E11,'ETAPE 9'!$C$3:$K$16,7,0))</f>
        <v/>
      </c>
      <c r="W11" s="113" t="str">
        <f ca="1">IF(ISERROR(VLOOKUP(E11,'ETAPE 9'!$C$3:$K$16,8,0)),"",VLOOKUP(E11,'ETAPE 9'!$C$3:$K$16,8,0))</f>
        <v>0</v>
      </c>
      <c r="X11" s="112" t="str">
        <f>IF(ISERROR(VLOOKUP(E11,'ETAPE 10'!$C$3:$K$16,7,0)),"",VLOOKUP(E11,'ETAPE 10'!$C$3:$K$16,7,0))</f>
        <v/>
      </c>
      <c r="Y11" s="113" t="str">
        <f ca="1">IF(ISERROR(VLOOKUP(E11,'ETAPE 10'!$C$3:$K$16,8,0)),"",VLOOKUP(E11,'ETAPE 10'!$C$3:$K$16,8,0))</f>
        <v>0</v>
      </c>
      <c r="Z11" s="92">
        <f t="shared" ca="1" si="3"/>
        <v>27</v>
      </c>
      <c r="AA11" s="118">
        <f t="shared" ca="1" si="4"/>
        <v>27</v>
      </c>
      <c r="AB11" s="119">
        <f t="shared" ca="1" si="2"/>
        <v>27.07</v>
      </c>
    </row>
    <row r="12" spans="1:28" s="99" customFormat="1" ht="18.75" hidden="1" customHeight="1" x14ac:dyDescent="0.35">
      <c r="A12" s="116">
        <f t="shared" ca="1" si="5"/>
        <v>4</v>
      </c>
      <c r="B12" s="120">
        <f t="shared" ca="1" si="6"/>
        <v>4</v>
      </c>
      <c r="C12" s="98">
        <v>8</v>
      </c>
      <c r="D12" s="95" t="str">
        <f>IF('LISTING EQUIPES'!B9="","",'LISTING EQUIPES'!B9)</f>
        <v>PONT ROYAL 2</v>
      </c>
      <c r="E12" s="100">
        <v>8</v>
      </c>
      <c r="F12" s="112" t="str">
        <f>IF(ISERROR(VLOOKUP(E12,'ETAPE 1'!$C$3:$K$16,7,0)),"",VLOOKUP(E12,'ETAPE 1'!$C$3:$K$16,7,0))</f>
        <v/>
      </c>
      <c r="G12" s="113" t="str">
        <f ca="1">IF(ISERROR(VLOOKUP(E12,'ETAPE 1'!$C$3:$K$16,8,0)),"",VLOOKUP(E12,'ETAPE 1'!$C$3:$K$16,8,0))</f>
        <v>0</v>
      </c>
      <c r="H12" s="112">
        <f ca="1">IF(ISERROR(VLOOKUP(E12,'ETAPE 2'!$C$3:$K$16,7,0)),"",VLOOKUP(E12,'ETAPE 2'!$C$3:$K$16,7,0))</f>
        <v>1</v>
      </c>
      <c r="I12" s="113">
        <f ca="1">IF(ISERROR(VLOOKUP(E12,'ETAPE 2'!$C$3:$K$16,8,0)),"",VLOOKUP(E12,'ETAPE 2'!$C$3:$K$16,8,0))</f>
        <v>8</v>
      </c>
      <c r="J12" s="112">
        <f ca="1">IF(ISERROR(VLOOKUP(E12,'ETAPE 3'!$C$3:$K$16,7,0)),"",VLOOKUP(E12,'ETAPE 3'!$C$3:$K$16,7,0))</f>
        <v>3</v>
      </c>
      <c r="K12" s="113">
        <f ca="1">IF(ISERROR(VLOOKUP(E12,'ETAPE 3'!$C$3:$K$16,8,0)),"",VLOOKUP(E12,'ETAPE 3'!$C$3:$K$16,8,0))</f>
        <v>10</v>
      </c>
      <c r="L12" s="112">
        <f ca="1">IF(ISERROR(VLOOKUP(E12,'ETAPE 4'!$C$3:$K$16,7,0)),"",VLOOKUP(E12,'ETAPE 4'!$C$3:$K$16,7,0))</f>
        <v>4</v>
      </c>
      <c r="M12" s="113">
        <f ca="1">IF(ISERROR(VLOOKUP(E12,'ETAPE 4'!$C$3:$K$16,8,0)),"",VLOOKUP(E12,'ETAPE 4'!$C$3:$K$16,8,0))</f>
        <v>8</v>
      </c>
      <c r="N12" s="112" t="str">
        <f>IF(ISERROR(VLOOKUP(E12,'ETAPE 5'!$C$3:$K$16,7,0)),"",VLOOKUP(E12,'ETAPE 5'!$C$3:$K$16,7,0))</f>
        <v/>
      </c>
      <c r="O12" s="113" t="str">
        <f ca="1">IF(ISERROR(VLOOKUP(E12,'ETAPE 5'!$C$3:$K$16,8,0)),"",VLOOKUP(E12,'ETAPE 5'!$C$3:$K$16,8,0))</f>
        <v>0</v>
      </c>
      <c r="P12" s="112" t="str">
        <f>IF(ISERROR(VLOOKUP(E12,'ETAPE 6'!$C$3:$K$16,7,0)),"",VLOOKUP(E12,'ETAPE 6'!$C$3:$K$16,7,0))</f>
        <v/>
      </c>
      <c r="Q12" s="113" t="str">
        <f ca="1">IF(ISERROR(VLOOKUP(E12,'ETAPE 6'!$C$3:$K$16,8,0)),"",VLOOKUP(E12,'ETAPE 6'!$C$3:$K$16,8,0))</f>
        <v>0</v>
      </c>
      <c r="R12" s="112" t="str">
        <f>IF(ISERROR(VLOOKUP(E12,'ETAPE 7'!$C$3:$K$16,7,0)),"",VLOOKUP(E12,'ETAPE 7'!$C$3:$K$16,7,0))</f>
        <v/>
      </c>
      <c r="S12" s="113" t="str">
        <f ca="1">IF(ISERROR(VLOOKUP(E12,'ETAPE 7'!$C$3:$K$16,8,0)),"",VLOOKUP(E12,'ETAPE 7'!$C$3:$K$16,8,0))</f>
        <v>0</v>
      </c>
      <c r="T12" s="112" t="str">
        <f>IF(ISERROR(VLOOKUP(E12,'ETAPE 8'!$C$3:$K$16,7,0)),"",VLOOKUP(E12,'ETAPE 8'!$C$3:$K$16,7,0))</f>
        <v/>
      </c>
      <c r="U12" s="113" t="str">
        <f ca="1">IF(ISERROR(VLOOKUP(E12,'ETAPE 8'!$C$3:$K$16,8,0)),"",VLOOKUP(E12,'ETAPE 8'!$C$3:$K$16,8,0))</f>
        <v>0</v>
      </c>
      <c r="V12" s="112" t="str">
        <f>IF(ISERROR(VLOOKUP(E12,'ETAPE 9'!$C$3:$K$16,7,0)),"",VLOOKUP(E12,'ETAPE 9'!$C$3:$K$16,7,0))</f>
        <v/>
      </c>
      <c r="W12" s="113" t="str">
        <f ca="1">IF(ISERROR(VLOOKUP(E12,'ETAPE 9'!$C$3:$K$16,8,0)),"",VLOOKUP(E12,'ETAPE 9'!$C$3:$K$16,8,0))</f>
        <v>0</v>
      </c>
      <c r="X12" s="112" t="str">
        <f>IF(ISERROR(VLOOKUP(E12,'ETAPE 10'!$C$3:$K$16,7,0)),"",VLOOKUP(E12,'ETAPE 10'!$C$3:$K$16,7,0))</f>
        <v/>
      </c>
      <c r="Y12" s="113" t="str">
        <f ca="1">IF(ISERROR(VLOOKUP(E12,'ETAPE 10'!$C$3:$K$16,8,0)),"",VLOOKUP(E12,'ETAPE 10'!$C$3:$K$16,8,0))</f>
        <v>0</v>
      </c>
      <c r="Z12" s="92">
        <f t="shared" ca="1" si="3"/>
        <v>26</v>
      </c>
      <c r="AA12" s="118">
        <f t="shared" ca="1" si="4"/>
        <v>26</v>
      </c>
      <c r="AB12" s="119">
        <f t="shared" ca="1" si="2"/>
        <v>26.08</v>
      </c>
    </row>
    <row r="13" spans="1:28" s="99" customFormat="1" ht="18.75" hidden="1" customHeight="1" x14ac:dyDescent="0.35">
      <c r="A13" s="116">
        <f t="shared" ca="1" si="5"/>
        <v>9</v>
      </c>
      <c r="B13" s="120">
        <f t="shared" ca="1" si="6"/>
        <v>9</v>
      </c>
      <c r="C13" s="98">
        <v>9</v>
      </c>
      <c r="D13" s="95" t="str">
        <f>IF('LISTING EQUIPES'!B10="","",'LISTING EQUIPES'!B10)</f>
        <v>OUEST PROVENCE MIRAMAS</v>
      </c>
      <c r="E13" s="95">
        <v>9</v>
      </c>
      <c r="F13" s="112" t="str">
        <f>IF(ISERROR(VLOOKUP(E13,'ETAPE 1'!$C$3:$K$16,7,0)),"",VLOOKUP(E13,'ETAPE 1'!$C$3:$K$16,7,0))</f>
        <v/>
      </c>
      <c r="G13" s="113" t="str">
        <f ca="1">IF(ISERROR(VLOOKUP(E13,'ETAPE 1'!$C$3:$K$16,8,0)),"",VLOOKUP(E13,'ETAPE 1'!$C$3:$K$16,8,0))</f>
        <v>0</v>
      </c>
      <c r="H13" s="112" t="str">
        <f>IF(ISERROR(VLOOKUP(E13,'ETAPE 2'!$C$3:$K$16,7,0)),"",VLOOKUP(E13,'ETAPE 2'!$C$3:$K$16,7,0))</f>
        <v/>
      </c>
      <c r="I13" s="113" t="str">
        <f ca="1">IF(ISERROR(VLOOKUP(E13,'ETAPE 2'!$C$3:$K$16,8,0)),"",VLOOKUP(E13,'ETAPE 2'!$C$3:$K$16,8,0))</f>
        <v>0</v>
      </c>
      <c r="J13" s="112">
        <f ca="1">IF(ISERROR(VLOOKUP(E13,'ETAPE 3'!$C$3:$K$16,7,0)),"",VLOOKUP(E13,'ETAPE 3'!$C$3:$K$16,7,0))</f>
        <v>7</v>
      </c>
      <c r="K13" s="113">
        <f ca="1">IF(ISERROR(VLOOKUP(E13,'ETAPE 3'!$C$3:$K$16,8,0)),"",VLOOKUP(E13,'ETAPE 3'!$C$3:$K$16,8,0))</f>
        <v>2</v>
      </c>
      <c r="L13" s="112" t="str">
        <f>IF(ISERROR(VLOOKUP(E13,'ETAPE 4'!$C$3:$K$16,7,0)),"",VLOOKUP(E13,'ETAPE 4'!$C$3:$K$16,7,0))</f>
        <v/>
      </c>
      <c r="M13" s="113" t="str">
        <f ca="1">IF(ISERROR(VLOOKUP(E13,'ETAPE 4'!$C$3:$K$16,8,0)),"",VLOOKUP(E13,'ETAPE 4'!$C$3:$K$16,8,0))</f>
        <v>0</v>
      </c>
      <c r="N13" s="112" t="str">
        <f>IF(ISERROR(VLOOKUP(E13,'ETAPE 5'!$C$3:$K$16,7,0)),"",VLOOKUP(E13,'ETAPE 5'!$C$3:$K$16,7,0))</f>
        <v/>
      </c>
      <c r="O13" s="113" t="str">
        <f ca="1">IF(ISERROR(VLOOKUP(E13,'ETAPE 5'!$C$3:$K$16,8,0)),"",VLOOKUP(E13,'ETAPE 5'!$C$3:$K$16,8,0))</f>
        <v>0</v>
      </c>
      <c r="P13" s="112" t="str">
        <f>IF(ISERROR(VLOOKUP(E13,'ETAPE 6'!$C$3:$K$16,7,0)),"",VLOOKUP(E13,'ETAPE 6'!$C$3:$K$16,7,0))</f>
        <v/>
      </c>
      <c r="Q13" s="113" t="str">
        <f ca="1">IF(ISERROR(VLOOKUP(E13,'ETAPE 6'!$C$3:$K$16,8,0)),"",VLOOKUP(E13,'ETAPE 6'!$C$3:$K$16,8,0))</f>
        <v>0</v>
      </c>
      <c r="R13" s="112" t="str">
        <f>IF(ISERROR(VLOOKUP(E13,'ETAPE 7'!$C$3:$K$16,7,0)),"",VLOOKUP(E13,'ETAPE 7'!$C$3:$K$16,7,0))</f>
        <v/>
      </c>
      <c r="S13" s="113" t="str">
        <f ca="1">IF(ISERROR(VLOOKUP(E13,'ETAPE 7'!$C$3:$K$16,8,0)),"",VLOOKUP(E13,'ETAPE 7'!$C$3:$K$16,8,0))</f>
        <v>0</v>
      </c>
      <c r="T13" s="112" t="str">
        <f>IF(ISERROR(VLOOKUP(E13,'ETAPE 8'!$C$3:$K$16,7,0)),"",VLOOKUP(E13,'ETAPE 8'!$C$3:$K$16,7,0))</f>
        <v/>
      </c>
      <c r="U13" s="113" t="str">
        <f ca="1">IF(ISERROR(VLOOKUP(E13,'ETAPE 8'!$C$3:$K$16,8,0)),"",VLOOKUP(E13,'ETAPE 8'!$C$3:$K$16,8,0))</f>
        <v>0</v>
      </c>
      <c r="V13" s="112" t="str">
        <f>IF(ISERROR(VLOOKUP(E13,'ETAPE 9'!$C$3:$K$16,7,0)),"",VLOOKUP(E13,'ETAPE 9'!$C$3:$K$16,7,0))</f>
        <v/>
      </c>
      <c r="W13" s="113" t="str">
        <f ca="1">IF(ISERROR(VLOOKUP(E13,'ETAPE 9'!$C$3:$K$16,8,0)),"",VLOOKUP(E13,'ETAPE 9'!$C$3:$K$16,8,0))</f>
        <v>0</v>
      </c>
      <c r="X13" s="112" t="str">
        <f>IF(ISERROR(VLOOKUP(E13,'ETAPE 10'!$C$3:$K$16,7,0)),"",VLOOKUP(E13,'ETAPE 10'!$C$3:$K$16,7,0))</f>
        <v/>
      </c>
      <c r="Y13" s="113" t="str">
        <f ca="1">IF(ISERROR(VLOOKUP(E13,'ETAPE 10'!$C$3:$K$16,8,0)),"",VLOOKUP(E13,'ETAPE 10'!$C$3:$K$16,8,0))</f>
        <v>0</v>
      </c>
      <c r="Z13" s="92">
        <f t="shared" ca="1" si="3"/>
        <v>2</v>
      </c>
      <c r="AA13" s="118">
        <f t="shared" ca="1" si="4"/>
        <v>2</v>
      </c>
      <c r="AB13" s="119">
        <f t="shared" ca="1" si="2"/>
        <v>2.09</v>
      </c>
    </row>
    <row r="14" spans="1:28" s="99" customFormat="1" ht="18.75" hidden="1" customHeight="1" x14ac:dyDescent="0.35">
      <c r="A14" s="116">
        <f t="shared" ca="1" si="5"/>
        <v>7</v>
      </c>
      <c r="B14" s="120">
        <f t="shared" ca="1" si="6"/>
        <v>7</v>
      </c>
      <c r="C14" s="98">
        <v>10</v>
      </c>
      <c r="D14" s="95" t="str">
        <f>IF('LISTING EQUIPES'!B11="","",'LISTING EQUIPES'!B11)</f>
        <v>BASTIDE DE LA SALETTE 2</v>
      </c>
      <c r="E14" s="95">
        <v>10</v>
      </c>
      <c r="F14" s="112" t="str">
        <f>IF(ISERROR(VLOOKUP(E14,'ETAPE 1'!$C$3:$K$16,7,0)),"",VLOOKUP(E14,'ETAPE 1'!$C$3:$K$16,7,0))</f>
        <v/>
      </c>
      <c r="G14" s="113" t="str">
        <f ca="1">IF(ISERROR(VLOOKUP(E14,'ETAPE 1'!$C$3:$K$16,8,0)),"",VLOOKUP(E14,'ETAPE 1'!$C$3:$K$16,8,0))</f>
        <v>0</v>
      </c>
      <c r="H14" s="112" t="str">
        <f>IF(ISERROR(VLOOKUP(E14,'ETAPE 2'!$C$3:$K$16,7,0)),"",VLOOKUP(E14,'ETAPE 2'!$C$3:$K$16,7,0))</f>
        <v/>
      </c>
      <c r="I14" s="113" t="str">
        <f ca="1">IF(ISERROR(VLOOKUP(E14,'ETAPE 2'!$C$3:$K$16,8,0)),"",VLOOKUP(E14,'ETAPE 2'!$C$3:$K$16,8,0))</f>
        <v>0</v>
      </c>
      <c r="J14" s="112" t="str">
        <f>IF(ISERROR(VLOOKUP(E14,'ETAPE 3'!$C$3:$K$16,7,0)),"",VLOOKUP(E14,'ETAPE 3'!$C$3:$K$16,7,0))</f>
        <v/>
      </c>
      <c r="K14" s="113" t="str">
        <f ca="1">IF(ISERROR(VLOOKUP(E14,'ETAPE 3'!$C$3:$K$16,8,0)),"",VLOOKUP(E14,'ETAPE 3'!$C$3:$K$16,8,0))</f>
        <v>0</v>
      </c>
      <c r="L14" s="112">
        <f ca="1">IF(ISERROR(VLOOKUP(E14,'ETAPE 4'!$C$3:$K$16,7,0)),"",VLOOKUP(E14,'ETAPE 4'!$C$3:$K$16,7,0))</f>
        <v>6</v>
      </c>
      <c r="M14" s="113">
        <f ca="1">IF(ISERROR(VLOOKUP(E14,'ETAPE 4'!$C$3:$K$16,8,0)),"",VLOOKUP(E14,'ETAPE 4'!$C$3:$K$16,8,0))</f>
        <v>4</v>
      </c>
      <c r="N14" s="112" t="str">
        <f>IF(ISERROR(VLOOKUP(E14,'ETAPE 5'!$C$3:$K$16,7,0)),"",VLOOKUP(E14,'ETAPE 5'!$C$3:$K$16,7,0))</f>
        <v/>
      </c>
      <c r="O14" s="113" t="str">
        <f ca="1">IF(ISERROR(VLOOKUP(E14,'ETAPE 5'!$C$3:$K$16,8,0)),"",VLOOKUP(E14,'ETAPE 5'!$C$3:$K$16,8,0))</f>
        <v>0</v>
      </c>
      <c r="P14" s="112" t="str">
        <f>IF(ISERROR(VLOOKUP(E14,'ETAPE 6'!$C$3:$K$16,7,0)),"",VLOOKUP(E14,'ETAPE 6'!$C$3:$K$16,7,0))</f>
        <v/>
      </c>
      <c r="Q14" s="113" t="str">
        <f ca="1">IF(ISERROR(VLOOKUP(E14,'ETAPE 6'!$C$3:$K$16,8,0)),"",VLOOKUP(E14,'ETAPE 6'!$C$3:$K$16,8,0))</f>
        <v>0</v>
      </c>
      <c r="R14" s="112" t="str">
        <f>IF(ISERROR(VLOOKUP(E14,'ETAPE 7'!$C$3:$K$16,7,0)),"",VLOOKUP(E14,'ETAPE 7'!$C$3:$K$16,7,0))</f>
        <v/>
      </c>
      <c r="S14" s="113" t="str">
        <f ca="1">IF(ISERROR(VLOOKUP(E14,'ETAPE 7'!$C$3:$K$16,8,0)),"",VLOOKUP(E14,'ETAPE 7'!$C$3:$K$16,8,0))</f>
        <v>0</v>
      </c>
      <c r="T14" s="112" t="str">
        <f>IF(ISERROR(VLOOKUP(E14,'ETAPE 8'!$C$3:$K$16,7,0)),"",VLOOKUP(E14,'ETAPE 8'!$C$3:$K$16,7,0))</f>
        <v/>
      </c>
      <c r="U14" s="113" t="str">
        <f ca="1">IF(ISERROR(VLOOKUP(E14,'ETAPE 8'!$C$3:$K$16,8,0)),"",VLOOKUP(E14,'ETAPE 8'!$C$3:$K$16,8,0))</f>
        <v>0</v>
      </c>
      <c r="V14" s="112" t="str">
        <f>IF(ISERROR(VLOOKUP(E14,'ETAPE 9'!$C$3:$K$16,7,0)),"",VLOOKUP(E14,'ETAPE 9'!$C$3:$K$16,7,0))</f>
        <v/>
      </c>
      <c r="W14" s="113" t="str">
        <f ca="1">IF(ISERROR(VLOOKUP(E14,'ETAPE 9'!$C$3:$K$16,8,0)),"",VLOOKUP(E14,'ETAPE 9'!$C$3:$K$16,8,0))</f>
        <v>0</v>
      </c>
      <c r="X14" s="112" t="str">
        <f>IF(ISERROR(VLOOKUP(E14,'ETAPE 10'!$C$3:$K$16,7,0)),"",VLOOKUP(E14,'ETAPE 10'!$C$3:$K$16,7,0))</f>
        <v/>
      </c>
      <c r="Y14" s="113" t="str">
        <f ca="1">IF(ISERROR(VLOOKUP(E14,'ETAPE 10'!$C$3:$K$16,8,0)),"",VLOOKUP(E14,'ETAPE 10'!$C$3:$K$16,8,0))</f>
        <v>0</v>
      </c>
      <c r="Z14" s="92">
        <f t="shared" ca="1" si="3"/>
        <v>4</v>
      </c>
      <c r="AA14" s="118">
        <f t="shared" ca="1" si="4"/>
        <v>4</v>
      </c>
      <c r="AB14" s="119">
        <f t="shared" ca="1" si="2"/>
        <v>4.0999999999999996</v>
      </c>
    </row>
    <row r="15" spans="1:28" ht="18.75" hidden="1" customHeight="1" x14ac:dyDescent="0.35">
      <c r="A15" s="116">
        <f t="shared" ca="1" si="5"/>
        <v>10</v>
      </c>
      <c r="B15" s="120">
        <f t="shared" ca="1" si="6"/>
        <v>14</v>
      </c>
      <c r="C15" s="98">
        <v>11</v>
      </c>
      <c r="D15" s="95" t="str">
        <f>IF('LISTING EQUIPES'!B12="","",'LISTING EQUIPES'!B12)</f>
        <v/>
      </c>
      <c r="E15" s="95">
        <v>11</v>
      </c>
      <c r="F15" s="112" t="str">
        <f>IF(ISERROR(VLOOKUP(E15,'ETAPE 1'!$C$3:$K$16,7,0)),"",VLOOKUP(E15,'ETAPE 1'!$C$3:$K$16,7,0))</f>
        <v/>
      </c>
      <c r="G15" s="113" t="str">
        <f ca="1">IF(ISERROR(VLOOKUP(E15,'ETAPE 1'!$C$3:$K$16,8,0)),"",VLOOKUP(E15,'ETAPE 1'!$C$3:$K$16,8,0))</f>
        <v>0</v>
      </c>
      <c r="H15" s="112" t="str">
        <f>IF(ISERROR(VLOOKUP(E15,'ETAPE 2'!$C$3:$K$16,7,0)),"",VLOOKUP(E15,'ETAPE 2'!$C$3:$K$16,7,0))</f>
        <v/>
      </c>
      <c r="I15" s="113" t="str">
        <f ca="1">IF(ISERROR(VLOOKUP(E15,'ETAPE 2'!$C$3:$K$16,8,0)),"",VLOOKUP(E15,'ETAPE 2'!$C$3:$K$16,8,0))</f>
        <v>0</v>
      </c>
      <c r="J15" s="112" t="str">
        <f>IF(ISERROR(VLOOKUP(E15,'ETAPE 3'!$C$3:$K$16,7,0)),"",VLOOKUP(E15,'ETAPE 3'!$C$3:$K$16,7,0))</f>
        <v/>
      </c>
      <c r="K15" s="113" t="str">
        <f ca="1">IF(ISERROR(VLOOKUP(E15,'ETAPE 3'!$C$3:$K$16,8,0)),"",VLOOKUP(E15,'ETAPE 3'!$C$3:$K$16,8,0))</f>
        <v>0</v>
      </c>
      <c r="L15" s="112" t="str">
        <f>IF(ISERROR(VLOOKUP(E15,'ETAPE 4'!$C$3:$K$16,7,0)),"",VLOOKUP(E15,'ETAPE 4'!$C$3:$K$16,7,0))</f>
        <v/>
      </c>
      <c r="M15" s="113" t="str">
        <f ca="1">IF(ISERROR(VLOOKUP(E15,'ETAPE 4'!$C$3:$K$16,8,0)),"",VLOOKUP(E15,'ETAPE 4'!$C$3:$K$16,8,0))</f>
        <v>0</v>
      </c>
      <c r="N15" s="112" t="str">
        <f>IF(ISERROR(VLOOKUP(E15,'ETAPE 5'!$C$3:$K$16,7,0)),"",VLOOKUP(E15,'ETAPE 5'!$C$3:$K$16,7,0))</f>
        <v/>
      </c>
      <c r="O15" s="113" t="str">
        <f ca="1">IF(ISERROR(VLOOKUP(E15,'ETAPE 5'!$C$3:$K$16,8,0)),"",VLOOKUP(E15,'ETAPE 5'!$C$3:$K$16,8,0))</f>
        <v>0</v>
      </c>
      <c r="P15" s="112" t="str">
        <f>IF(ISERROR(VLOOKUP(E15,'ETAPE 6'!$C$3:$K$16,7,0)),"",VLOOKUP(E15,'ETAPE 6'!$C$3:$K$16,7,0))</f>
        <v/>
      </c>
      <c r="Q15" s="113" t="str">
        <f ca="1">IF(ISERROR(VLOOKUP(E15,'ETAPE 6'!$C$3:$K$16,8,0)),"",VLOOKUP(E15,'ETAPE 6'!$C$3:$K$16,8,0))</f>
        <v>0</v>
      </c>
      <c r="R15" s="112" t="str">
        <f>IF(ISERROR(VLOOKUP(E15,'ETAPE 7'!$C$3:$K$16,7,0)),"",VLOOKUP(E15,'ETAPE 7'!$C$3:$K$16,7,0))</f>
        <v/>
      </c>
      <c r="S15" s="113" t="str">
        <f ca="1">IF(ISERROR(VLOOKUP(E15,'ETAPE 7'!$C$3:$K$16,8,0)),"",VLOOKUP(E15,'ETAPE 7'!$C$3:$K$16,8,0))</f>
        <v>0</v>
      </c>
      <c r="T15" s="112" t="str">
        <f>IF(ISERROR(VLOOKUP(E15,'ETAPE 8'!$C$3:$K$16,7,0)),"",VLOOKUP(E15,'ETAPE 8'!$C$3:$K$16,7,0))</f>
        <v/>
      </c>
      <c r="U15" s="113" t="str">
        <f ca="1">IF(ISERROR(VLOOKUP(E15,'ETAPE 8'!$C$3:$K$16,8,0)),"",VLOOKUP(E15,'ETAPE 8'!$C$3:$K$16,8,0))</f>
        <v>0</v>
      </c>
      <c r="V15" s="112" t="str">
        <f>IF(ISERROR(VLOOKUP(E15,'ETAPE 9'!$C$3:$K$16,7,0)),"",VLOOKUP(E15,'ETAPE 9'!$C$3:$K$16,7,0))</f>
        <v/>
      </c>
      <c r="W15" s="113" t="str">
        <f ca="1">IF(ISERROR(VLOOKUP(E15,'ETAPE 9'!$C$3:$K$16,8,0)),"",VLOOKUP(E15,'ETAPE 9'!$C$3:$K$16,8,0))</f>
        <v>0</v>
      </c>
      <c r="X15" s="112" t="str">
        <f>IF(ISERROR(VLOOKUP(E15,'ETAPE 10'!$C$3:$K$16,7,0)),"",VLOOKUP(E15,'ETAPE 10'!$C$3:$K$16,7,0))</f>
        <v/>
      </c>
      <c r="Y15" s="113" t="str">
        <f ca="1">IF(ISERROR(VLOOKUP(E15,'ETAPE 10'!$C$3:$K$16,8,0)),"",VLOOKUP(E15,'ETAPE 10'!$C$3:$K$16,8,0))</f>
        <v>0</v>
      </c>
      <c r="Z15" s="92">
        <f t="shared" ca="1" si="3"/>
        <v>0</v>
      </c>
      <c r="AA15" s="118">
        <f t="shared" ca="1" si="4"/>
        <v>0</v>
      </c>
      <c r="AB15" s="119">
        <f t="shared" ca="1" si="2"/>
        <v>-999.89</v>
      </c>
    </row>
    <row r="16" spans="1:28" ht="18.75" hidden="1" customHeight="1" x14ac:dyDescent="0.35">
      <c r="A16" s="116">
        <f t="shared" ca="1" si="5"/>
        <v>10</v>
      </c>
      <c r="B16" s="120">
        <f t="shared" ca="1" si="6"/>
        <v>13</v>
      </c>
      <c r="C16" s="98">
        <v>12</v>
      </c>
      <c r="D16" s="95" t="str">
        <f>IF('LISTING EQUIPES'!B13="","",'LISTING EQUIPES'!B13)</f>
        <v/>
      </c>
      <c r="E16" s="95">
        <v>12</v>
      </c>
      <c r="F16" s="112" t="str">
        <f>IF(ISERROR(VLOOKUP(E16,'ETAPE 1'!$C$3:$K$16,7,0)),"",VLOOKUP(E16,'ETAPE 1'!$C$3:$K$16,7,0))</f>
        <v/>
      </c>
      <c r="G16" s="113" t="str">
        <f ca="1">IF(ISERROR(VLOOKUP(E16,'ETAPE 1'!$C$3:$K$16,8,0)),"",VLOOKUP(E16,'ETAPE 1'!$C$3:$K$16,8,0))</f>
        <v>0</v>
      </c>
      <c r="H16" s="112" t="str">
        <f>IF(ISERROR(VLOOKUP(E16,'ETAPE 2'!$C$3:$K$16,7,0)),"",VLOOKUP(E16,'ETAPE 2'!$C$3:$K$16,7,0))</f>
        <v/>
      </c>
      <c r="I16" s="113" t="str">
        <f ca="1">IF(ISERROR(VLOOKUP(E16,'ETAPE 2'!$C$3:$K$16,8,0)),"",VLOOKUP(E16,'ETAPE 2'!$C$3:$K$16,8,0))</f>
        <v>0</v>
      </c>
      <c r="J16" s="112" t="str">
        <f>IF(ISERROR(VLOOKUP(E16,'ETAPE 3'!$C$3:$K$16,7,0)),"",VLOOKUP(E16,'ETAPE 3'!$C$3:$K$16,7,0))</f>
        <v/>
      </c>
      <c r="K16" s="113" t="str">
        <f ca="1">IF(ISERROR(VLOOKUP(E16,'ETAPE 3'!$C$3:$K$16,8,0)),"",VLOOKUP(E16,'ETAPE 3'!$C$3:$K$16,8,0))</f>
        <v>0</v>
      </c>
      <c r="L16" s="112" t="str">
        <f>IF(ISERROR(VLOOKUP(E16,'ETAPE 4'!$C$3:$K$16,7,0)),"",VLOOKUP(E16,'ETAPE 4'!$C$3:$K$16,7,0))</f>
        <v/>
      </c>
      <c r="M16" s="113" t="str">
        <f ca="1">IF(ISERROR(VLOOKUP(E16,'ETAPE 4'!$C$3:$K$16,8,0)),"",VLOOKUP(E16,'ETAPE 4'!$C$3:$K$16,8,0))</f>
        <v>0</v>
      </c>
      <c r="N16" s="112" t="str">
        <f>IF(ISERROR(VLOOKUP(E16,'ETAPE 5'!$C$3:$K$16,7,0)),"",VLOOKUP(E16,'ETAPE 5'!$C$3:$K$16,7,0))</f>
        <v/>
      </c>
      <c r="O16" s="113" t="str">
        <f ca="1">IF(ISERROR(VLOOKUP(E16,'ETAPE 5'!$C$3:$K$16,8,0)),"",VLOOKUP(E16,'ETAPE 5'!$C$3:$K$16,8,0))</f>
        <v>0</v>
      </c>
      <c r="P16" s="112" t="str">
        <f>IF(ISERROR(VLOOKUP(E16,'ETAPE 6'!$C$3:$K$16,7,0)),"",VLOOKUP(E16,'ETAPE 6'!$C$3:$K$16,7,0))</f>
        <v/>
      </c>
      <c r="Q16" s="113" t="str">
        <f ca="1">IF(ISERROR(VLOOKUP(E16,'ETAPE 6'!$C$3:$K$16,8,0)),"",VLOOKUP(E16,'ETAPE 6'!$C$3:$K$16,8,0))</f>
        <v>0</v>
      </c>
      <c r="R16" s="112" t="str">
        <f>IF(ISERROR(VLOOKUP(E16,'ETAPE 7'!$C$3:$K$16,7,0)),"",VLOOKUP(E16,'ETAPE 7'!$C$3:$K$16,7,0))</f>
        <v/>
      </c>
      <c r="S16" s="113" t="str">
        <f ca="1">IF(ISERROR(VLOOKUP(E16,'ETAPE 7'!$C$3:$K$16,8,0)),"",VLOOKUP(E16,'ETAPE 7'!$C$3:$K$16,8,0))</f>
        <v>0</v>
      </c>
      <c r="T16" s="112" t="str">
        <f>IF(ISERROR(VLOOKUP(E16,'ETAPE 8'!$C$3:$K$16,7,0)),"",VLOOKUP(E16,'ETAPE 8'!$C$3:$K$16,7,0))</f>
        <v/>
      </c>
      <c r="U16" s="113" t="str">
        <f ca="1">IF(ISERROR(VLOOKUP(E16,'ETAPE 8'!$C$3:$K$16,8,0)),"",VLOOKUP(E16,'ETAPE 8'!$C$3:$K$16,8,0))</f>
        <v>0</v>
      </c>
      <c r="V16" s="112" t="str">
        <f>IF(ISERROR(VLOOKUP(E16,'ETAPE 9'!$C$3:$K$16,7,0)),"",VLOOKUP(E16,'ETAPE 9'!$C$3:$K$16,7,0))</f>
        <v/>
      </c>
      <c r="W16" s="113" t="str">
        <f ca="1">IF(ISERROR(VLOOKUP(E16,'ETAPE 9'!$C$3:$K$16,8,0)),"",VLOOKUP(E16,'ETAPE 9'!$C$3:$K$16,8,0))</f>
        <v>0</v>
      </c>
      <c r="X16" s="112" t="str">
        <f>IF(ISERROR(VLOOKUP(E16,'ETAPE 10'!$C$3:$K$16,7,0)),"",VLOOKUP(E16,'ETAPE 10'!$C$3:$K$16,7,0))</f>
        <v/>
      </c>
      <c r="Y16" s="113" t="str">
        <f ca="1">IF(ISERROR(VLOOKUP(E16,'ETAPE 10'!$C$3:$K$16,8,0)),"",VLOOKUP(E16,'ETAPE 10'!$C$3:$K$16,8,0))</f>
        <v>0</v>
      </c>
      <c r="Z16" s="92">
        <f t="shared" ca="1" si="3"/>
        <v>0</v>
      </c>
      <c r="AA16" s="118">
        <f t="shared" ca="1" si="4"/>
        <v>0</v>
      </c>
      <c r="AB16" s="119">
        <f t="shared" ca="1" si="2"/>
        <v>-999.88</v>
      </c>
    </row>
    <row r="17" spans="1:28" ht="18.75" hidden="1" customHeight="1" x14ac:dyDescent="0.35">
      <c r="A17" s="116">
        <f t="shared" ca="1" si="5"/>
        <v>10</v>
      </c>
      <c r="B17" s="120">
        <f t="shared" ca="1" si="6"/>
        <v>12</v>
      </c>
      <c r="C17" s="98">
        <v>13</v>
      </c>
      <c r="D17" s="95" t="str">
        <f>IF('LISTING EQUIPES'!B14="","",'LISTING EQUIPES'!B14)</f>
        <v/>
      </c>
      <c r="E17" s="95">
        <v>13</v>
      </c>
      <c r="F17" s="112" t="str">
        <f>IF(ISERROR(VLOOKUP(E17,'ETAPE 1'!$C$3:$K$16,7,0)),"",VLOOKUP(E17,'ETAPE 1'!$C$3:$K$16,7,0))</f>
        <v/>
      </c>
      <c r="G17" s="113" t="str">
        <f ca="1">IF(ISERROR(VLOOKUP(E17,'ETAPE 1'!$C$3:$K$16,8,0)),"",VLOOKUP(E17,'ETAPE 1'!$C$3:$K$16,8,0))</f>
        <v>0</v>
      </c>
      <c r="H17" s="112" t="str">
        <f>IF(ISERROR(VLOOKUP(E17,'ETAPE 2'!$C$3:$K$16,7,0)),"",VLOOKUP(E17,'ETAPE 2'!$C$3:$K$16,7,0))</f>
        <v/>
      </c>
      <c r="I17" s="113" t="str">
        <f ca="1">IF(ISERROR(VLOOKUP(E17,'ETAPE 2'!$C$3:$K$16,8,0)),"",VLOOKUP(E17,'ETAPE 2'!$C$3:$K$16,8,0))</f>
        <v>0</v>
      </c>
      <c r="J17" s="112" t="str">
        <f>IF(ISERROR(VLOOKUP(E17,'ETAPE 3'!$C$3:$K$16,7,0)),"",VLOOKUP(E17,'ETAPE 3'!$C$3:$K$16,7,0))</f>
        <v/>
      </c>
      <c r="K17" s="113" t="str">
        <f ca="1">IF(ISERROR(VLOOKUP(E17,'ETAPE 3'!$C$3:$K$16,8,0)),"",VLOOKUP(E17,'ETAPE 3'!$C$3:$K$16,8,0))</f>
        <v>0</v>
      </c>
      <c r="L17" s="112" t="str">
        <f>IF(ISERROR(VLOOKUP(E17,'ETAPE 4'!$C$3:$K$16,7,0)),"",VLOOKUP(E17,'ETAPE 4'!$C$3:$K$16,7,0))</f>
        <v/>
      </c>
      <c r="M17" s="113" t="str">
        <f ca="1">IF(ISERROR(VLOOKUP(E17,'ETAPE 4'!$C$3:$K$16,8,0)),"",VLOOKUP(E17,'ETAPE 4'!$C$3:$K$16,8,0))</f>
        <v>0</v>
      </c>
      <c r="N17" s="112" t="str">
        <f>IF(ISERROR(VLOOKUP(E17,'ETAPE 5'!$C$3:$K$16,7,0)),"",VLOOKUP(E17,'ETAPE 5'!$C$3:$K$16,7,0))</f>
        <v/>
      </c>
      <c r="O17" s="113" t="str">
        <f ca="1">IF(ISERROR(VLOOKUP(E17,'ETAPE 5'!$C$3:$K$16,8,0)),"",VLOOKUP(E17,'ETAPE 5'!$C$3:$K$16,8,0))</f>
        <v>0</v>
      </c>
      <c r="P17" s="112" t="str">
        <f>IF(ISERROR(VLOOKUP(E17,'ETAPE 6'!$C$3:$K$16,7,0)),"",VLOOKUP(E17,'ETAPE 6'!$C$3:$K$16,7,0))</f>
        <v/>
      </c>
      <c r="Q17" s="113" t="str">
        <f ca="1">IF(ISERROR(VLOOKUP(E17,'ETAPE 6'!$C$3:$K$16,8,0)),"",VLOOKUP(E17,'ETAPE 6'!$C$3:$K$16,8,0))</f>
        <v>0</v>
      </c>
      <c r="R17" s="112" t="str">
        <f>IF(ISERROR(VLOOKUP(E17,'ETAPE 7'!$C$3:$K$16,7,0)),"",VLOOKUP(E17,'ETAPE 7'!$C$3:$K$16,7,0))</f>
        <v/>
      </c>
      <c r="S17" s="113" t="str">
        <f ca="1">IF(ISERROR(VLOOKUP(E17,'ETAPE 7'!$C$3:$K$16,8,0)),"",VLOOKUP(E17,'ETAPE 7'!$C$3:$K$16,8,0))</f>
        <v>0</v>
      </c>
      <c r="T17" s="112" t="str">
        <f>IF(ISERROR(VLOOKUP(E17,'ETAPE 8'!$C$3:$K$16,7,0)),"",VLOOKUP(E17,'ETAPE 8'!$C$3:$K$16,7,0))</f>
        <v/>
      </c>
      <c r="U17" s="113" t="str">
        <f ca="1">IF(ISERROR(VLOOKUP(E17,'ETAPE 8'!$C$3:$K$16,8,0)),"",VLOOKUP(E17,'ETAPE 8'!$C$3:$K$16,8,0))</f>
        <v>0</v>
      </c>
      <c r="V17" s="112" t="str">
        <f>IF(ISERROR(VLOOKUP(E17,'ETAPE 9'!$C$3:$K$16,7,0)),"",VLOOKUP(E17,'ETAPE 9'!$C$3:$K$16,7,0))</f>
        <v/>
      </c>
      <c r="W17" s="113" t="str">
        <f ca="1">IF(ISERROR(VLOOKUP(E17,'ETAPE 9'!$C$3:$K$16,8,0)),"",VLOOKUP(E17,'ETAPE 9'!$C$3:$K$16,8,0))</f>
        <v>0</v>
      </c>
      <c r="X17" s="112" t="str">
        <f>IF(ISERROR(VLOOKUP(E17,'ETAPE 10'!$C$3:$K$16,7,0)),"",VLOOKUP(E17,'ETAPE 10'!$C$3:$K$16,7,0))</f>
        <v/>
      </c>
      <c r="Y17" s="113" t="str">
        <f ca="1">IF(ISERROR(VLOOKUP(E17,'ETAPE 10'!$C$3:$K$16,8,0)),"",VLOOKUP(E17,'ETAPE 10'!$C$3:$K$16,8,0))</f>
        <v>0</v>
      </c>
      <c r="Z17" s="92">
        <f t="shared" ca="1" si="3"/>
        <v>0</v>
      </c>
      <c r="AA17" s="118">
        <f t="shared" ca="1" si="4"/>
        <v>0</v>
      </c>
      <c r="AB17" s="119">
        <f t="shared" ca="1" si="2"/>
        <v>-999.87</v>
      </c>
    </row>
    <row r="18" spans="1:28" ht="18.75" hidden="1" customHeight="1" x14ac:dyDescent="0.35">
      <c r="A18" s="116">
        <f t="shared" ca="1" si="5"/>
        <v>10</v>
      </c>
      <c r="B18" s="120">
        <f t="shared" ca="1" si="6"/>
        <v>11</v>
      </c>
      <c r="C18" s="98">
        <v>14</v>
      </c>
      <c r="D18" s="95" t="str">
        <f>IF('LISTING EQUIPES'!B15="","",'LISTING EQUIPES'!B15)</f>
        <v/>
      </c>
      <c r="E18" s="95">
        <v>14</v>
      </c>
      <c r="F18" s="112" t="str">
        <f>IF(ISERROR(VLOOKUP(E18,'ETAPE 1'!$C$3:$K$16,7,0)),"",VLOOKUP(E18,'ETAPE 1'!$C$3:$K$16,7,0))</f>
        <v/>
      </c>
      <c r="G18" s="113" t="str">
        <f ca="1">IF(ISERROR(VLOOKUP(E18,'ETAPE 1'!$C$3:$K$16,8,0)),"",VLOOKUP(E18,'ETAPE 1'!$C$3:$K$16,8,0))</f>
        <v>0</v>
      </c>
      <c r="H18" s="112" t="str">
        <f>IF(ISERROR(VLOOKUP(E18,'ETAPE 2'!$C$3:$K$16,7,0)),"",VLOOKUP(E18,'ETAPE 2'!$C$3:$K$16,7,0))</f>
        <v/>
      </c>
      <c r="I18" s="113" t="str">
        <f ca="1">IF(ISERROR(VLOOKUP(E18,'ETAPE 2'!$C$3:$K$16,8,0)),"",VLOOKUP(E18,'ETAPE 2'!$C$3:$K$16,8,0))</f>
        <v>0</v>
      </c>
      <c r="J18" s="112" t="str">
        <f>IF(ISERROR(VLOOKUP(E18,'ETAPE 3'!$C$3:$K$16,7,0)),"",VLOOKUP(E18,'ETAPE 3'!$C$3:$K$16,7,0))</f>
        <v/>
      </c>
      <c r="K18" s="113" t="str">
        <f ca="1">IF(ISERROR(VLOOKUP(E18,'ETAPE 3'!$C$3:$K$16,8,0)),"",VLOOKUP(E18,'ETAPE 3'!$C$3:$K$16,8,0))</f>
        <v>0</v>
      </c>
      <c r="L18" s="112" t="str">
        <f>IF(ISERROR(VLOOKUP(E18,'ETAPE 4'!$C$3:$K$16,7,0)),"",VLOOKUP(E18,'ETAPE 4'!$C$3:$K$16,7,0))</f>
        <v/>
      </c>
      <c r="M18" s="113" t="str">
        <f ca="1">IF(ISERROR(VLOOKUP(E18,'ETAPE 4'!$C$3:$K$16,8,0)),"",VLOOKUP(E18,'ETAPE 4'!$C$3:$K$16,8,0))</f>
        <v>0</v>
      </c>
      <c r="N18" s="112" t="str">
        <f>IF(ISERROR(VLOOKUP(E18,'ETAPE 5'!$C$3:$K$16,7,0)),"",VLOOKUP(E18,'ETAPE 5'!$C$3:$K$16,7,0))</f>
        <v/>
      </c>
      <c r="O18" s="113" t="str">
        <f ca="1">IF(ISERROR(VLOOKUP(E18,'ETAPE 5'!$C$3:$K$16,8,0)),"",VLOOKUP(E18,'ETAPE 5'!$C$3:$K$16,8,0))</f>
        <v>0</v>
      </c>
      <c r="P18" s="112" t="str">
        <f>IF(ISERROR(VLOOKUP(E18,'ETAPE 6'!$C$3:$K$16,7,0)),"",VLOOKUP(E18,'ETAPE 6'!$C$3:$K$16,7,0))</f>
        <v/>
      </c>
      <c r="Q18" s="113" t="str">
        <f ca="1">IF(ISERROR(VLOOKUP(E18,'ETAPE 6'!$C$3:$K$16,8,0)),"",VLOOKUP(E18,'ETAPE 6'!$C$3:$K$16,8,0))</f>
        <v>0</v>
      </c>
      <c r="R18" s="112" t="str">
        <f>IF(ISERROR(VLOOKUP(E18,'ETAPE 7'!$C$3:$K$16,7,0)),"",VLOOKUP(E18,'ETAPE 7'!$C$3:$K$16,7,0))</f>
        <v/>
      </c>
      <c r="S18" s="113" t="str">
        <f ca="1">IF(ISERROR(VLOOKUP(E18,'ETAPE 7'!$C$3:$K$16,8,0)),"",VLOOKUP(E18,'ETAPE 7'!$C$3:$K$16,8,0))</f>
        <v>0</v>
      </c>
      <c r="T18" s="112" t="str">
        <f>IF(ISERROR(VLOOKUP(E18,'ETAPE 8'!$C$3:$K$16,7,0)),"",VLOOKUP(E18,'ETAPE 8'!$C$3:$K$16,7,0))</f>
        <v/>
      </c>
      <c r="U18" s="113" t="str">
        <f ca="1">IF(ISERROR(VLOOKUP(E18,'ETAPE 8'!$C$3:$K$16,8,0)),"",VLOOKUP(E18,'ETAPE 8'!$C$3:$K$16,8,0))</f>
        <v>0</v>
      </c>
      <c r="V18" s="112" t="str">
        <f>IF(ISERROR(VLOOKUP(E18,'ETAPE 9'!$C$3:$K$16,7,0)),"",VLOOKUP(E18,'ETAPE 9'!$C$3:$K$16,7,0))</f>
        <v/>
      </c>
      <c r="W18" s="113" t="str">
        <f ca="1">IF(ISERROR(VLOOKUP(E18,'ETAPE 9'!$C$3:$K$16,8,0)),"",VLOOKUP(E18,'ETAPE 9'!$C$3:$K$16,8,0))</f>
        <v>0</v>
      </c>
      <c r="X18" s="112" t="str">
        <f>IF(ISERROR(VLOOKUP(E18,'ETAPE 10'!$C$3:$K$16,7,0)),"",VLOOKUP(E18,'ETAPE 10'!$C$3:$K$16,7,0))</f>
        <v/>
      </c>
      <c r="Y18" s="113" t="str">
        <f ca="1">IF(ISERROR(VLOOKUP(E18,'ETAPE 10'!$C$3:$K$16,8,0)),"",VLOOKUP(E18,'ETAPE 10'!$C$3:$K$16,8,0))</f>
        <v>0</v>
      </c>
      <c r="Z18" s="92">
        <f t="shared" ca="1" si="3"/>
        <v>0</v>
      </c>
      <c r="AA18" s="118">
        <f t="shared" ca="1" si="4"/>
        <v>0</v>
      </c>
      <c r="AB18" s="119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t="shared" ref="C21:C33" ca="1" si="7">IF(D21="","",VLOOKUP($A21,$B$5:$Z$18,COLUMN()+1,FALSE))</f>
        <v>3</v>
      </c>
      <c r="D21" s="7" t="str">
        <f ca="1">VLOOKUP($A21,$B$5:$Z$18,COLUMN()-1,FALSE)</f>
        <v>AIX GOLF</v>
      </c>
      <c r="E21" s="121"/>
      <c r="F21" s="112">
        <f t="shared" ref="F21:U25" ca="1" si="8">IF($C21="","",VLOOKUP($A21,$B$5:$Z$18,COLUMN()-1,FALSE))</f>
        <v>1</v>
      </c>
      <c r="G21" s="113">
        <f t="shared" ca="1" si="8"/>
        <v>8</v>
      </c>
      <c r="H21" s="112" t="str">
        <f t="shared" ca="1" si="8"/>
        <v/>
      </c>
      <c r="I21" s="113" t="str">
        <f t="shared" ca="1" si="8"/>
        <v>0</v>
      </c>
      <c r="J21" s="112">
        <f t="shared" ca="1" si="8"/>
        <v>4</v>
      </c>
      <c r="K21" s="113">
        <f t="shared" ca="1" si="8"/>
        <v>8</v>
      </c>
      <c r="L21" s="112">
        <f t="shared" ca="1" si="8"/>
        <v>1</v>
      </c>
      <c r="M21" s="113">
        <f t="shared" ca="1" si="8"/>
        <v>14</v>
      </c>
      <c r="N21" s="112" t="str">
        <f t="shared" ca="1" si="8"/>
        <v/>
      </c>
      <c r="O21" s="113" t="str">
        <f t="shared" ca="1" si="8"/>
        <v>0</v>
      </c>
      <c r="P21" s="112" t="str">
        <f t="shared" ca="1" si="8"/>
        <v/>
      </c>
      <c r="Q21" s="113" t="str">
        <f t="shared" ca="1" si="8"/>
        <v>0</v>
      </c>
      <c r="R21" s="112" t="str">
        <f t="shared" ca="1" si="8"/>
        <v/>
      </c>
      <c r="S21" s="113" t="str">
        <f t="shared" ca="1" si="8"/>
        <v>0</v>
      </c>
      <c r="T21" s="112" t="str">
        <f t="shared" ca="1" si="8"/>
        <v/>
      </c>
      <c r="U21" s="113" t="str">
        <f t="shared" ca="1" si="8"/>
        <v>0</v>
      </c>
      <c r="V21" s="112" t="str">
        <f t="shared" ref="V21:Z25" ca="1" si="9">IF($C21="","",VLOOKUP($A21,$B$5:$Z$18,COLUMN()-1,FALSE))</f>
        <v/>
      </c>
      <c r="W21" s="113" t="str">
        <f t="shared" ca="1" si="9"/>
        <v>0</v>
      </c>
      <c r="X21" s="112" t="str">
        <f t="shared" ca="1" si="9"/>
        <v/>
      </c>
      <c r="Y21" s="113" t="str">
        <f t="shared" ca="1" si="9"/>
        <v>0</v>
      </c>
      <c r="Z21" s="92">
        <f t="shared" ca="1" si="9"/>
        <v>30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2</v>
      </c>
      <c r="C22" s="20">
        <f t="shared" ca="1" si="7"/>
        <v>4</v>
      </c>
      <c r="D22" s="7" t="str">
        <f t="shared" ref="D22:D34" ca="1" si="11">VLOOKUP($A22,$B$5:$Z$18,COLUMN()-1,FALSE)</f>
        <v>BASTIDE DE LA SALETTE</v>
      </c>
      <c r="E22" s="121" t="str">
        <f ca="1">IF(AND(B22&lt;&gt;"",B21=B22),"Ex aequo","")</f>
        <v/>
      </c>
      <c r="F22" s="112">
        <f t="shared" ca="1" si="8"/>
        <v>2</v>
      </c>
      <c r="G22" s="113">
        <f t="shared" ca="1" si="8"/>
        <v>6</v>
      </c>
      <c r="H22" s="112" t="str">
        <f t="shared" ca="1" si="8"/>
        <v/>
      </c>
      <c r="I22" s="113" t="str">
        <f t="shared" ca="1" si="8"/>
        <v>0</v>
      </c>
      <c r="J22" s="112">
        <f t="shared" ca="1" si="8"/>
        <v>2</v>
      </c>
      <c r="K22" s="113">
        <f t="shared" ca="1" si="8"/>
        <v>12</v>
      </c>
      <c r="L22" s="112">
        <f t="shared" ca="1" si="8"/>
        <v>3</v>
      </c>
      <c r="M22" s="113">
        <f t="shared" ca="1" si="8"/>
        <v>10</v>
      </c>
      <c r="N22" s="112" t="str">
        <f t="shared" ca="1" si="8"/>
        <v/>
      </c>
      <c r="O22" s="113" t="str">
        <f t="shared" ca="1" si="8"/>
        <v>0</v>
      </c>
      <c r="P22" s="112" t="str">
        <f t="shared" ca="1" si="8"/>
        <v/>
      </c>
      <c r="Q22" s="113" t="str">
        <f t="shared" ca="1" si="8"/>
        <v>0</v>
      </c>
      <c r="R22" s="112" t="str">
        <f t="shared" ca="1" si="8"/>
        <v/>
      </c>
      <c r="S22" s="113" t="str">
        <f t="shared" ca="1" si="8"/>
        <v>0</v>
      </c>
      <c r="T22" s="112" t="str">
        <f t="shared" ca="1" si="8"/>
        <v/>
      </c>
      <c r="U22" s="113" t="str">
        <f t="shared" ca="1" si="8"/>
        <v>0</v>
      </c>
      <c r="V22" s="112" t="str">
        <f t="shared" ca="1" si="9"/>
        <v/>
      </c>
      <c r="W22" s="113" t="str">
        <f t="shared" ca="1" si="9"/>
        <v>0</v>
      </c>
      <c r="X22" s="112" t="str">
        <f t="shared" ca="1" si="9"/>
        <v/>
      </c>
      <c r="Y22" s="113" t="str">
        <f t="shared" ca="1" si="9"/>
        <v>0</v>
      </c>
      <c r="Z22" s="92">
        <f t="shared" ca="1" si="9"/>
        <v>28</v>
      </c>
    </row>
    <row r="23" spans="1:28" ht="18.600000000000001" x14ac:dyDescent="0.35">
      <c r="A23" s="20">
        <v>3</v>
      </c>
      <c r="B23" s="20">
        <f t="shared" ca="1" si="10"/>
        <v>3</v>
      </c>
      <c r="C23" s="20">
        <f t="shared" ca="1" si="7"/>
        <v>7</v>
      </c>
      <c r="D23" s="7" t="str">
        <f t="shared" ca="1" si="11"/>
        <v>PONT ROYAL 1</v>
      </c>
      <c r="E23" s="121" t="str">
        <f t="shared" ref="E23:E34" ca="1" si="12">IF(AND(B23&lt;&gt;"",B22=B23),"Ex aequo","")</f>
        <v/>
      </c>
      <c r="F23" s="112" t="str">
        <f t="shared" ca="1" si="8"/>
        <v/>
      </c>
      <c r="G23" s="113" t="str">
        <f t="shared" ca="1" si="8"/>
        <v>0</v>
      </c>
      <c r="H23" s="112">
        <f t="shared" ca="1" si="8"/>
        <v>4</v>
      </c>
      <c r="I23" s="113">
        <f t="shared" ca="1" si="8"/>
        <v>1</v>
      </c>
      <c r="J23" s="112">
        <f t="shared" ca="1" si="8"/>
        <v>1</v>
      </c>
      <c r="K23" s="113">
        <f t="shared" ca="1" si="8"/>
        <v>14</v>
      </c>
      <c r="L23" s="112">
        <f t="shared" ca="1" si="8"/>
        <v>2</v>
      </c>
      <c r="M23" s="113">
        <f t="shared" ca="1" si="8"/>
        <v>12</v>
      </c>
      <c r="N23" s="112" t="str">
        <f t="shared" ca="1" si="8"/>
        <v/>
      </c>
      <c r="O23" s="113" t="str">
        <f t="shared" ca="1" si="8"/>
        <v>0</v>
      </c>
      <c r="P23" s="112" t="str">
        <f t="shared" ca="1" si="8"/>
        <v/>
      </c>
      <c r="Q23" s="113" t="str">
        <f t="shared" ca="1" si="8"/>
        <v>0</v>
      </c>
      <c r="R23" s="112" t="str">
        <f t="shared" ca="1" si="8"/>
        <v/>
      </c>
      <c r="S23" s="113" t="str">
        <f t="shared" ca="1" si="8"/>
        <v>0</v>
      </c>
      <c r="T23" s="112" t="str">
        <f t="shared" ca="1" si="8"/>
        <v/>
      </c>
      <c r="U23" s="113" t="str">
        <f t="shared" ca="1" si="8"/>
        <v>0</v>
      </c>
      <c r="V23" s="112" t="str">
        <f t="shared" ca="1" si="9"/>
        <v/>
      </c>
      <c r="W23" s="113" t="str">
        <f t="shared" ca="1" si="9"/>
        <v>0</v>
      </c>
      <c r="X23" s="112" t="str">
        <f t="shared" ca="1" si="9"/>
        <v/>
      </c>
      <c r="Y23" s="113" t="str">
        <f t="shared" ca="1" si="9"/>
        <v>0</v>
      </c>
      <c r="Z23" s="92">
        <f t="shared" ca="1" si="9"/>
        <v>27</v>
      </c>
    </row>
    <row r="24" spans="1:28" ht="18.600000000000001" x14ac:dyDescent="0.35">
      <c r="A24" s="20">
        <v>4</v>
      </c>
      <c r="B24" s="20">
        <f t="shared" ca="1" si="10"/>
        <v>4</v>
      </c>
      <c r="C24" s="20">
        <f t="shared" ca="1" si="7"/>
        <v>8</v>
      </c>
      <c r="D24" s="7" t="str">
        <f t="shared" ca="1" si="11"/>
        <v>PONT ROYAL 2</v>
      </c>
      <c r="E24" s="121" t="str">
        <f t="shared" ca="1" si="12"/>
        <v/>
      </c>
      <c r="F24" s="112" t="str">
        <f t="shared" ca="1" si="8"/>
        <v/>
      </c>
      <c r="G24" s="113" t="str">
        <f t="shared" ca="1" si="8"/>
        <v>0</v>
      </c>
      <c r="H24" s="112">
        <f t="shared" ca="1" si="8"/>
        <v>1</v>
      </c>
      <c r="I24" s="113">
        <f t="shared" ca="1" si="8"/>
        <v>8</v>
      </c>
      <c r="J24" s="112">
        <f t="shared" ca="1" si="8"/>
        <v>3</v>
      </c>
      <c r="K24" s="113">
        <f t="shared" ca="1" si="8"/>
        <v>10</v>
      </c>
      <c r="L24" s="112">
        <f t="shared" ca="1" si="8"/>
        <v>4</v>
      </c>
      <c r="M24" s="113">
        <f t="shared" ca="1" si="8"/>
        <v>8</v>
      </c>
      <c r="N24" s="112" t="str">
        <f t="shared" ca="1" si="8"/>
        <v/>
      </c>
      <c r="O24" s="113" t="str">
        <f t="shared" ca="1" si="8"/>
        <v>0</v>
      </c>
      <c r="P24" s="112" t="str">
        <f t="shared" ca="1" si="8"/>
        <v/>
      </c>
      <c r="Q24" s="113" t="str">
        <f t="shared" ca="1" si="8"/>
        <v>0</v>
      </c>
      <c r="R24" s="112" t="str">
        <f t="shared" ca="1" si="8"/>
        <v/>
      </c>
      <c r="S24" s="113" t="str">
        <f t="shared" ca="1" si="8"/>
        <v>0</v>
      </c>
      <c r="T24" s="112" t="str">
        <f t="shared" ca="1" si="8"/>
        <v/>
      </c>
      <c r="U24" s="113" t="str">
        <f t="shared" ca="1" si="8"/>
        <v>0</v>
      </c>
      <c r="V24" s="112" t="str">
        <f t="shared" ca="1" si="9"/>
        <v/>
      </c>
      <c r="W24" s="113" t="str">
        <f t="shared" ca="1" si="9"/>
        <v>0</v>
      </c>
      <c r="X24" s="112" t="str">
        <f t="shared" ca="1" si="9"/>
        <v/>
      </c>
      <c r="Y24" s="113" t="str">
        <f t="shared" ca="1" si="9"/>
        <v>0</v>
      </c>
      <c r="Z24" s="92">
        <f t="shared" ca="1" si="9"/>
        <v>26</v>
      </c>
    </row>
    <row r="25" spans="1:28" ht="18.600000000000001" x14ac:dyDescent="0.35">
      <c r="A25" s="20">
        <v>5</v>
      </c>
      <c r="B25" s="20">
        <f t="shared" ca="1" si="10"/>
        <v>5</v>
      </c>
      <c r="C25" s="20">
        <f t="shared" ca="1" si="7"/>
        <v>1</v>
      </c>
      <c r="D25" s="7" t="str">
        <f t="shared" ca="1" si="11"/>
        <v>ECOLE DE L'AIR</v>
      </c>
      <c r="E25" s="121" t="str">
        <f t="shared" ca="1" si="12"/>
        <v/>
      </c>
      <c r="F25" s="112">
        <f t="shared" ca="1" si="8"/>
        <v>4</v>
      </c>
      <c r="G25" s="113">
        <f t="shared" ca="1" si="8"/>
        <v>2</v>
      </c>
      <c r="H25" s="112">
        <f t="shared" ca="1" si="8"/>
        <v>2</v>
      </c>
      <c r="I25" s="113">
        <f t="shared" ca="1" si="8"/>
        <v>6</v>
      </c>
      <c r="J25" s="112">
        <f t="shared" ca="1" si="8"/>
        <v>5</v>
      </c>
      <c r="K25" s="113">
        <f t="shared" ca="1" si="8"/>
        <v>6</v>
      </c>
      <c r="L25" s="112">
        <f t="shared" ca="1" si="8"/>
        <v>5</v>
      </c>
      <c r="M25" s="113">
        <f t="shared" ca="1" si="8"/>
        <v>6</v>
      </c>
      <c r="N25" s="112" t="str">
        <f t="shared" ca="1" si="8"/>
        <v/>
      </c>
      <c r="O25" s="113" t="str">
        <f t="shared" ca="1" si="8"/>
        <v>0</v>
      </c>
      <c r="P25" s="112" t="str">
        <f t="shared" ca="1" si="8"/>
        <v/>
      </c>
      <c r="Q25" s="113" t="str">
        <f t="shared" ca="1" si="8"/>
        <v>0</v>
      </c>
      <c r="R25" s="112" t="str">
        <f t="shared" ca="1" si="8"/>
        <v/>
      </c>
      <c r="S25" s="113" t="str">
        <f t="shared" ca="1" si="8"/>
        <v>0</v>
      </c>
      <c r="T25" s="112" t="str">
        <f t="shared" ca="1" si="8"/>
        <v/>
      </c>
      <c r="U25" s="113" t="str">
        <f t="shared" ca="1" si="8"/>
        <v>0</v>
      </c>
      <c r="V25" s="112" t="str">
        <f t="shared" ca="1" si="9"/>
        <v/>
      </c>
      <c r="W25" s="113" t="str">
        <f t="shared" ca="1" si="9"/>
        <v>0</v>
      </c>
      <c r="X25" s="112" t="str">
        <f t="shared" ca="1" si="9"/>
        <v/>
      </c>
      <c r="Y25" s="113" t="str">
        <f t="shared" ca="1" si="9"/>
        <v>0</v>
      </c>
      <c r="Z25" s="92">
        <f t="shared" ca="1" si="9"/>
        <v>20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7"/>
        <v>5</v>
      </c>
      <c r="D26" s="7" t="str">
        <f t="shared" ca="1" si="11"/>
        <v>MANVILLE</v>
      </c>
      <c r="E26" s="121" t="str">
        <f t="shared" ca="1" si="12"/>
        <v/>
      </c>
      <c r="F26" s="112">
        <f ca="1">IF($C26="","",VLOOKUP($A26,$B$5:$Z$18,COLUMN()-1,FALSE))</f>
        <v>3</v>
      </c>
      <c r="G26" s="113">
        <f t="shared" ref="G26:Z26" ca="1" si="13">IF($C26="","",VLOOKUP($A26,$B$5:$Z$18,COLUMN()-1,FALSE))</f>
        <v>4</v>
      </c>
      <c r="H26" s="112">
        <f t="shared" ca="1" si="13"/>
        <v>3</v>
      </c>
      <c r="I26" s="113">
        <f t="shared" ca="1" si="13"/>
        <v>4</v>
      </c>
      <c r="J26" s="112">
        <f t="shared" ca="1" si="13"/>
        <v>6</v>
      </c>
      <c r="K26" s="113">
        <f t="shared" ca="1" si="13"/>
        <v>4</v>
      </c>
      <c r="L26" s="112">
        <f t="shared" ca="1" si="13"/>
        <v>8</v>
      </c>
      <c r="M26" s="113">
        <f t="shared" ca="1" si="13"/>
        <v>0</v>
      </c>
      <c r="N26" s="112" t="str">
        <f t="shared" ca="1" si="13"/>
        <v/>
      </c>
      <c r="O26" s="113" t="str">
        <f t="shared" ca="1" si="13"/>
        <v>0</v>
      </c>
      <c r="P26" s="112" t="str">
        <f t="shared" ca="1" si="13"/>
        <v/>
      </c>
      <c r="Q26" s="113" t="str">
        <f t="shared" ca="1" si="13"/>
        <v>0</v>
      </c>
      <c r="R26" s="112" t="str">
        <f t="shared" ca="1" si="13"/>
        <v/>
      </c>
      <c r="S26" s="113" t="str">
        <f t="shared" ca="1" si="13"/>
        <v>0</v>
      </c>
      <c r="T26" s="112" t="str">
        <f t="shared" ca="1" si="13"/>
        <v/>
      </c>
      <c r="U26" s="113" t="str">
        <f t="shared" ca="1" si="13"/>
        <v>0</v>
      </c>
      <c r="V26" s="112" t="str">
        <f t="shared" ca="1" si="13"/>
        <v/>
      </c>
      <c r="W26" s="113" t="str">
        <f t="shared" ca="1" si="13"/>
        <v>0</v>
      </c>
      <c r="X26" s="112" t="str">
        <f t="shared" ca="1" si="13"/>
        <v/>
      </c>
      <c r="Y26" s="113" t="str">
        <f t="shared" ca="1" si="13"/>
        <v>0</v>
      </c>
      <c r="Z26" s="92">
        <f t="shared" ca="1" si="13"/>
        <v>12</v>
      </c>
    </row>
    <row r="27" spans="1:28" ht="18.600000000000001" x14ac:dyDescent="0.35">
      <c r="A27" s="20">
        <v>7</v>
      </c>
      <c r="B27" s="20">
        <f t="shared" ca="1" si="10"/>
        <v>7</v>
      </c>
      <c r="C27" s="20">
        <f t="shared" ca="1" si="7"/>
        <v>10</v>
      </c>
      <c r="D27" s="7" t="str">
        <f t="shared" ca="1" si="11"/>
        <v>BASTIDE DE LA SALETTE 2</v>
      </c>
      <c r="E27" s="121" t="str">
        <f t="shared" ca="1" si="12"/>
        <v/>
      </c>
      <c r="F27" s="112" t="str">
        <f t="shared" ref="F27:U34" ca="1" si="14">IF($C27="","",VLOOKUP($A27,$B$5:$Z$18,COLUMN()-1,FALSE))</f>
        <v/>
      </c>
      <c r="G27" s="113" t="str">
        <f t="shared" ca="1" si="14"/>
        <v>0</v>
      </c>
      <c r="H27" s="112" t="str">
        <f t="shared" ca="1" si="14"/>
        <v/>
      </c>
      <c r="I27" s="113" t="str">
        <f t="shared" ca="1" si="14"/>
        <v>0</v>
      </c>
      <c r="J27" s="112" t="str">
        <f t="shared" ca="1" si="14"/>
        <v/>
      </c>
      <c r="K27" s="113" t="str">
        <f t="shared" ca="1" si="14"/>
        <v>0</v>
      </c>
      <c r="L27" s="112">
        <f t="shared" ca="1" si="14"/>
        <v>6</v>
      </c>
      <c r="M27" s="113">
        <f t="shared" ca="1" si="14"/>
        <v>4</v>
      </c>
      <c r="N27" s="112" t="str">
        <f t="shared" ca="1" si="14"/>
        <v/>
      </c>
      <c r="O27" s="113" t="str">
        <f t="shared" ca="1" si="14"/>
        <v>0</v>
      </c>
      <c r="P27" s="112" t="str">
        <f t="shared" ca="1" si="14"/>
        <v/>
      </c>
      <c r="Q27" s="113" t="str">
        <f t="shared" ca="1" si="14"/>
        <v>0</v>
      </c>
      <c r="R27" s="112" t="str">
        <f t="shared" ca="1" si="14"/>
        <v/>
      </c>
      <c r="S27" s="113" t="str">
        <f t="shared" ca="1" si="14"/>
        <v>0</v>
      </c>
      <c r="T27" s="112" t="str">
        <f t="shared" ca="1" si="14"/>
        <v/>
      </c>
      <c r="U27" s="113" t="str">
        <f t="shared" ca="1" si="14"/>
        <v>0</v>
      </c>
      <c r="V27" s="112" t="str">
        <f t="shared" ref="V27:Z34" ca="1" si="15">IF($C27="","",VLOOKUP($A27,$B$5:$Z$18,COLUMN()-1,FALSE))</f>
        <v/>
      </c>
      <c r="W27" s="113" t="str">
        <f t="shared" ca="1" si="15"/>
        <v>0</v>
      </c>
      <c r="X27" s="112" t="str">
        <f t="shared" ca="1" si="15"/>
        <v/>
      </c>
      <c r="Y27" s="113" t="str">
        <f t="shared" ca="1" si="15"/>
        <v>0</v>
      </c>
      <c r="Z27" s="92">
        <f t="shared" ca="1" si="15"/>
        <v>4</v>
      </c>
    </row>
    <row r="28" spans="1:28" ht="18.600000000000001" x14ac:dyDescent="0.35">
      <c r="A28" s="20">
        <v>8</v>
      </c>
      <c r="B28" s="20">
        <f t="shared" ca="1" si="10"/>
        <v>8</v>
      </c>
      <c r="C28" s="20">
        <f t="shared" ca="1" si="7"/>
        <v>6</v>
      </c>
      <c r="D28" s="7" t="str">
        <f t="shared" ca="1" si="11"/>
        <v>CHÂTEAU L'ARC</v>
      </c>
      <c r="E28" s="121" t="str">
        <f t="shared" ca="1" si="12"/>
        <v/>
      </c>
      <c r="F28" s="112" t="str">
        <f t="shared" ca="1" si="14"/>
        <v/>
      </c>
      <c r="G28" s="113" t="str">
        <f t="shared" ca="1" si="14"/>
        <v>0</v>
      </c>
      <c r="H28" s="112">
        <f t="shared" ca="1" si="14"/>
        <v>4</v>
      </c>
      <c r="I28" s="113">
        <f t="shared" ca="1" si="14"/>
        <v>1</v>
      </c>
      <c r="J28" s="112">
        <f t="shared" ca="1" si="14"/>
        <v>8</v>
      </c>
      <c r="K28" s="113">
        <f t="shared" ca="1" si="14"/>
        <v>0</v>
      </c>
      <c r="L28" s="112">
        <f t="shared" ca="1" si="14"/>
        <v>7</v>
      </c>
      <c r="M28" s="113">
        <f t="shared" ca="1" si="14"/>
        <v>2</v>
      </c>
      <c r="N28" s="112" t="str">
        <f t="shared" ca="1" si="14"/>
        <v/>
      </c>
      <c r="O28" s="113" t="str">
        <f t="shared" ca="1" si="14"/>
        <v>0</v>
      </c>
      <c r="P28" s="112" t="str">
        <f t="shared" ca="1" si="14"/>
        <v/>
      </c>
      <c r="Q28" s="113" t="str">
        <f t="shared" ca="1" si="14"/>
        <v>0</v>
      </c>
      <c r="R28" s="112" t="str">
        <f t="shared" ca="1" si="14"/>
        <v/>
      </c>
      <c r="S28" s="113" t="str">
        <f t="shared" ca="1" si="14"/>
        <v>0</v>
      </c>
      <c r="T28" s="112" t="str">
        <f t="shared" ca="1" si="14"/>
        <v/>
      </c>
      <c r="U28" s="113" t="str">
        <f t="shared" ca="1" si="14"/>
        <v>0</v>
      </c>
      <c r="V28" s="112" t="str">
        <f t="shared" ca="1" si="15"/>
        <v/>
      </c>
      <c r="W28" s="113" t="str">
        <f t="shared" ca="1" si="15"/>
        <v>0</v>
      </c>
      <c r="X28" s="112" t="str">
        <f t="shared" ca="1" si="15"/>
        <v/>
      </c>
      <c r="Y28" s="113" t="str">
        <f t="shared" ca="1" si="15"/>
        <v>0</v>
      </c>
      <c r="Z28" s="92">
        <f t="shared" ca="1" si="15"/>
        <v>3</v>
      </c>
    </row>
    <row r="29" spans="1:28" ht="18.600000000000001" x14ac:dyDescent="0.35">
      <c r="A29" s="20">
        <v>9</v>
      </c>
      <c r="B29" s="20">
        <f t="shared" ca="1" si="10"/>
        <v>9</v>
      </c>
      <c r="C29" s="20">
        <f t="shared" ca="1" si="7"/>
        <v>9</v>
      </c>
      <c r="D29" s="7" t="str">
        <f t="shared" ca="1" si="11"/>
        <v>OUEST PROVENCE MIRAMAS</v>
      </c>
      <c r="E29" s="121" t="str">
        <f t="shared" ca="1" si="12"/>
        <v/>
      </c>
      <c r="F29" s="112" t="str">
        <f t="shared" ca="1" si="14"/>
        <v/>
      </c>
      <c r="G29" s="113" t="str">
        <f t="shared" ca="1" si="14"/>
        <v>0</v>
      </c>
      <c r="H29" s="112" t="str">
        <f t="shared" ca="1" si="14"/>
        <v/>
      </c>
      <c r="I29" s="113" t="str">
        <f t="shared" ca="1" si="14"/>
        <v>0</v>
      </c>
      <c r="J29" s="112">
        <f t="shared" ca="1" si="14"/>
        <v>7</v>
      </c>
      <c r="K29" s="113">
        <f t="shared" ca="1" si="14"/>
        <v>2</v>
      </c>
      <c r="L29" s="112" t="str">
        <f t="shared" ca="1" si="14"/>
        <v/>
      </c>
      <c r="M29" s="113" t="str">
        <f t="shared" ca="1" si="14"/>
        <v>0</v>
      </c>
      <c r="N29" s="112" t="str">
        <f t="shared" ca="1" si="14"/>
        <v/>
      </c>
      <c r="O29" s="113" t="str">
        <f t="shared" ca="1" si="14"/>
        <v>0</v>
      </c>
      <c r="P29" s="112" t="str">
        <f t="shared" ca="1" si="14"/>
        <v/>
      </c>
      <c r="Q29" s="113" t="str">
        <f t="shared" ca="1" si="14"/>
        <v>0</v>
      </c>
      <c r="R29" s="112" t="str">
        <f t="shared" ca="1" si="14"/>
        <v/>
      </c>
      <c r="S29" s="113" t="str">
        <f t="shared" ca="1" si="14"/>
        <v>0</v>
      </c>
      <c r="T29" s="112" t="str">
        <f t="shared" ca="1" si="14"/>
        <v/>
      </c>
      <c r="U29" s="113" t="str">
        <f t="shared" ca="1" si="14"/>
        <v>0</v>
      </c>
      <c r="V29" s="112" t="str">
        <f t="shared" ca="1" si="15"/>
        <v/>
      </c>
      <c r="W29" s="113" t="str">
        <f t="shared" ca="1" si="15"/>
        <v>0</v>
      </c>
      <c r="X29" s="112" t="str">
        <f t="shared" ca="1" si="15"/>
        <v/>
      </c>
      <c r="Y29" s="113" t="str">
        <f t="shared" ca="1" si="15"/>
        <v>0</v>
      </c>
      <c r="Z29" s="92">
        <f t="shared" ca="1" si="15"/>
        <v>2</v>
      </c>
    </row>
    <row r="30" spans="1:28" ht="18.600000000000001" x14ac:dyDescent="0.35">
      <c r="A30" s="20">
        <v>10</v>
      </c>
      <c r="B30" s="20">
        <f t="shared" ca="1" si="10"/>
        <v>10</v>
      </c>
      <c r="C30" s="20">
        <f t="shared" ca="1" si="7"/>
        <v>2</v>
      </c>
      <c r="D30" s="7" t="str">
        <f t="shared" ca="1" si="11"/>
        <v>GOLF TRAINING CENTER AIX MARSEILLE</v>
      </c>
      <c r="E30" s="121" t="str">
        <f t="shared" ca="1" si="12"/>
        <v/>
      </c>
      <c r="F30" s="112">
        <f t="shared" ca="1" si="14"/>
        <v>5</v>
      </c>
      <c r="G30" s="113">
        <f t="shared" ca="1" si="14"/>
        <v>0</v>
      </c>
      <c r="H30" s="112" t="str">
        <f t="shared" ca="1" si="14"/>
        <v/>
      </c>
      <c r="I30" s="113" t="str">
        <f t="shared" ca="1" si="14"/>
        <v>0</v>
      </c>
      <c r="J30" s="112" t="str">
        <f t="shared" ca="1" si="14"/>
        <v/>
      </c>
      <c r="K30" s="113" t="str">
        <f t="shared" ca="1" si="14"/>
        <v>0</v>
      </c>
      <c r="L30" s="112" t="str">
        <f t="shared" ca="1" si="14"/>
        <v/>
      </c>
      <c r="M30" s="113" t="str">
        <f t="shared" ca="1" si="14"/>
        <v>0</v>
      </c>
      <c r="N30" s="112" t="str">
        <f t="shared" ca="1" si="14"/>
        <v/>
      </c>
      <c r="O30" s="113" t="str">
        <f t="shared" ca="1" si="14"/>
        <v>0</v>
      </c>
      <c r="P30" s="112" t="str">
        <f t="shared" ca="1" si="14"/>
        <v/>
      </c>
      <c r="Q30" s="113" t="str">
        <f t="shared" ca="1" si="14"/>
        <v>0</v>
      </c>
      <c r="R30" s="112" t="str">
        <f t="shared" ca="1" si="14"/>
        <v/>
      </c>
      <c r="S30" s="113" t="str">
        <f t="shared" ca="1" si="14"/>
        <v>0</v>
      </c>
      <c r="T30" s="112" t="str">
        <f t="shared" ca="1" si="14"/>
        <v/>
      </c>
      <c r="U30" s="113" t="str">
        <f t="shared" ca="1" si="14"/>
        <v>0</v>
      </c>
      <c r="V30" s="112" t="str">
        <f t="shared" ca="1" si="15"/>
        <v/>
      </c>
      <c r="W30" s="113" t="str">
        <f t="shared" ca="1" si="15"/>
        <v>0</v>
      </c>
      <c r="X30" s="112" t="str">
        <f t="shared" ca="1" si="15"/>
        <v/>
      </c>
      <c r="Y30" s="113" t="str">
        <f t="shared" ca="1" si="15"/>
        <v>0</v>
      </c>
      <c r="Z30" s="92">
        <f t="shared" ca="1" si="15"/>
        <v>0</v>
      </c>
    </row>
    <row r="31" spans="1:28" ht="18.600000000000001" x14ac:dyDescent="0.35">
      <c r="A31" s="20">
        <v>11</v>
      </c>
      <c r="B31" s="20" t="str">
        <f t="shared" ca="1" si="10"/>
        <v/>
      </c>
      <c r="C31" s="20" t="str">
        <f t="shared" ca="1" si="7"/>
        <v/>
      </c>
      <c r="D31" s="7" t="str">
        <f t="shared" ca="1" si="11"/>
        <v/>
      </c>
      <c r="E31" s="121" t="str">
        <f t="shared" ca="1" si="12"/>
        <v/>
      </c>
      <c r="F31" s="112" t="str">
        <f t="shared" ca="1" si="14"/>
        <v/>
      </c>
      <c r="G31" s="113" t="str">
        <f t="shared" ca="1" si="14"/>
        <v/>
      </c>
      <c r="H31" s="112" t="str">
        <f t="shared" ca="1" si="14"/>
        <v/>
      </c>
      <c r="I31" s="113" t="str">
        <f t="shared" ca="1" si="14"/>
        <v/>
      </c>
      <c r="J31" s="112" t="str">
        <f t="shared" ca="1" si="14"/>
        <v/>
      </c>
      <c r="K31" s="113" t="str">
        <f t="shared" ca="1" si="14"/>
        <v/>
      </c>
      <c r="L31" s="112" t="str">
        <f t="shared" ca="1" si="14"/>
        <v/>
      </c>
      <c r="M31" s="113" t="str">
        <f t="shared" ca="1" si="14"/>
        <v/>
      </c>
      <c r="N31" s="112" t="str">
        <f t="shared" ca="1" si="14"/>
        <v/>
      </c>
      <c r="O31" s="113" t="str">
        <f t="shared" ca="1" si="14"/>
        <v/>
      </c>
      <c r="P31" s="112" t="str">
        <f t="shared" ca="1" si="14"/>
        <v/>
      </c>
      <c r="Q31" s="113" t="str">
        <f t="shared" ca="1" si="14"/>
        <v/>
      </c>
      <c r="R31" s="112" t="str">
        <f t="shared" ca="1" si="14"/>
        <v/>
      </c>
      <c r="S31" s="113" t="str">
        <f t="shared" ca="1" si="14"/>
        <v/>
      </c>
      <c r="T31" s="112" t="str">
        <f t="shared" ca="1" si="14"/>
        <v/>
      </c>
      <c r="U31" s="113" t="str">
        <f t="shared" ca="1" si="14"/>
        <v/>
      </c>
      <c r="V31" s="112" t="str">
        <f t="shared" ca="1" si="15"/>
        <v/>
      </c>
      <c r="W31" s="113" t="str">
        <f t="shared" ca="1" si="15"/>
        <v/>
      </c>
      <c r="X31" s="112" t="str">
        <f t="shared" ca="1" si="15"/>
        <v/>
      </c>
      <c r="Y31" s="113" t="str">
        <f t="shared" ca="1" si="15"/>
        <v/>
      </c>
      <c r="Z31" s="92" t="str">
        <f t="shared" ca="1" si="15"/>
        <v/>
      </c>
    </row>
    <row r="32" spans="1:28" ht="18.75" x14ac:dyDescent="0.25">
      <c r="A32" s="20">
        <v>12</v>
      </c>
      <c r="B32" s="20" t="str">
        <f t="shared" ca="1" si="10"/>
        <v/>
      </c>
      <c r="C32" s="20" t="str">
        <f t="shared" ca="1" si="7"/>
        <v/>
      </c>
      <c r="D32" s="7" t="str">
        <f t="shared" ca="1" si="11"/>
        <v/>
      </c>
      <c r="E32" s="121" t="str">
        <f t="shared" ca="1" si="12"/>
        <v/>
      </c>
      <c r="F32" s="112" t="str">
        <f t="shared" ca="1" si="14"/>
        <v/>
      </c>
      <c r="G32" s="113" t="str">
        <f t="shared" ca="1" si="14"/>
        <v/>
      </c>
      <c r="H32" s="112" t="str">
        <f t="shared" ca="1" si="14"/>
        <v/>
      </c>
      <c r="I32" s="113" t="str">
        <f t="shared" ca="1" si="14"/>
        <v/>
      </c>
      <c r="J32" s="112" t="str">
        <f t="shared" ca="1" si="14"/>
        <v/>
      </c>
      <c r="K32" s="113" t="str">
        <f t="shared" ca="1" si="14"/>
        <v/>
      </c>
      <c r="L32" s="112" t="str">
        <f t="shared" ca="1" si="14"/>
        <v/>
      </c>
      <c r="M32" s="113" t="str">
        <f t="shared" ca="1" si="14"/>
        <v/>
      </c>
      <c r="N32" s="112" t="str">
        <f t="shared" ca="1" si="14"/>
        <v/>
      </c>
      <c r="O32" s="113" t="str">
        <f t="shared" ca="1" si="14"/>
        <v/>
      </c>
      <c r="P32" s="112" t="str">
        <f t="shared" ca="1" si="14"/>
        <v/>
      </c>
      <c r="Q32" s="113" t="str">
        <f t="shared" ca="1" si="14"/>
        <v/>
      </c>
      <c r="R32" s="112" t="str">
        <f t="shared" ca="1" si="14"/>
        <v/>
      </c>
      <c r="S32" s="113" t="str">
        <f t="shared" ca="1" si="14"/>
        <v/>
      </c>
      <c r="T32" s="112" t="str">
        <f t="shared" ca="1" si="14"/>
        <v/>
      </c>
      <c r="U32" s="113" t="str">
        <f t="shared" ca="1" si="14"/>
        <v/>
      </c>
      <c r="V32" s="112" t="str">
        <f t="shared" ca="1" si="15"/>
        <v/>
      </c>
      <c r="W32" s="113" t="str">
        <f t="shared" ca="1" si="15"/>
        <v/>
      </c>
      <c r="X32" s="112" t="str">
        <f t="shared" ca="1" si="15"/>
        <v/>
      </c>
      <c r="Y32" s="113" t="str">
        <f t="shared" ca="1" si="15"/>
        <v/>
      </c>
      <c r="Z32" s="92" t="str">
        <f t="shared" ca="1" si="15"/>
        <v/>
      </c>
    </row>
    <row r="33" spans="1:26" ht="18.75" x14ac:dyDescent="0.25">
      <c r="A33" s="20">
        <v>13</v>
      </c>
      <c r="B33" s="20" t="str">
        <f t="shared" ca="1" si="10"/>
        <v/>
      </c>
      <c r="C33" s="20" t="str">
        <f t="shared" ca="1" si="7"/>
        <v/>
      </c>
      <c r="D33" s="7" t="str">
        <f t="shared" ca="1" si="11"/>
        <v/>
      </c>
      <c r="E33" s="121" t="str">
        <f t="shared" ca="1" si="12"/>
        <v/>
      </c>
      <c r="F33" s="112" t="str">
        <f t="shared" ca="1" si="14"/>
        <v/>
      </c>
      <c r="G33" s="113" t="str">
        <f t="shared" ca="1" si="14"/>
        <v/>
      </c>
      <c r="H33" s="112" t="str">
        <f t="shared" ca="1" si="14"/>
        <v/>
      </c>
      <c r="I33" s="113" t="str">
        <f t="shared" ca="1" si="14"/>
        <v/>
      </c>
      <c r="J33" s="112" t="str">
        <f t="shared" ca="1" si="14"/>
        <v/>
      </c>
      <c r="K33" s="113" t="str">
        <f t="shared" ca="1" si="14"/>
        <v/>
      </c>
      <c r="L33" s="112" t="str">
        <f t="shared" ca="1" si="14"/>
        <v/>
      </c>
      <c r="M33" s="113" t="str">
        <f t="shared" ca="1" si="14"/>
        <v/>
      </c>
      <c r="N33" s="112" t="str">
        <f t="shared" ca="1" si="14"/>
        <v/>
      </c>
      <c r="O33" s="113" t="str">
        <f t="shared" ca="1" si="14"/>
        <v/>
      </c>
      <c r="P33" s="112" t="str">
        <f t="shared" ca="1" si="14"/>
        <v/>
      </c>
      <c r="Q33" s="113" t="str">
        <f t="shared" ca="1" si="14"/>
        <v/>
      </c>
      <c r="R33" s="112" t="str">
        <f t="shared" ca="1" si="14"/>
        <v/>
      </c>
      <c r="S33" s="113" t="str">
        <f t="shared" ca="1" si="14"/>
        <v/>
      </c>
      <c r="T33" s="112" t="str">
        <f t="shared" ca="1" si="14"/>
        <v/>
      </c>
      <c r="U33" s="113" t="str">
        <f t="shared" ca="1" si="14"/>
        <v/>
      </c>
      <c r="V33" s="112" t="str">
        <f t="shared" ca="1" si="15"/>
        <v/>
      </c>
      <c r="W33" s="113" t="str">
        <f t="shared" ca="1" si="15"/>
        <v/>
      </c>
      <c r="X33" s="112" t="str">
        <f t="shared" ca="1" si="15"/>
        <v/>
      </c>
      <c r="Y33" s="113" t="str">
        <f t="shared" ca="1" si="15"/>
        <v/>
      </c>
      <c r="Z33" s="92" t="str">
        <f t="shared" ca="1" si="15"/>
        <v/>
      </c>
    </row>
    <row r="34" spans="1:26" ht="18.75" x14ac:dyDescent="0.25">
      <c r="A34" s="20">
        <v>14</v>
      </c>
      <c r="B34" s="20" t="str">
        <f t="shared" ca="1" si="10"/>
        <v/>
      </c>
      <c r="C34" s="20" t="str">
        <f ca="1">IF(D34="","",VLOOKUP($A34,$B$5:$Z$18,COLUMN()+1,FALSE))</f>
        <v/>
      </c>
      <c r="D34" s="7" t="str">
        <f t="shared" ca="1" si="11"/>
        <v/>
      </c>
      <c r="E34" s="121" t="str">
        <f t="shared" ca="1" si="12"/>
        <v/>
      </c>
      <c r="F34" s="112" t="str">
        <f t="shared" ca="1" si="14"/>
        <v/>
      </c>
      <c r="G34" s="113" t="str">
        <f t="shared" ca="1" si="14"/>
        <v/>
      </c>
      <c r="H34" s="112" t="str">
        <f t="shared" ca="1" si="14"/>
        <v/>
      </c>
      <c r="I34" s="113" t="str">
        <f t="shared" ca="1" si="14"/>
        <v/>
      </c>
      <c r="J34" s="112" t="str">
        <f t="shared" ca="1" si="14"/>
        <v/>
      </c>
      <c r="K34" s="113" t="str">
        <f t="shared" ca="1" si="14"/>
        <v/>
      </c>
      <c r="L34" s="112" t="str">
        <f t="shared" ca="1" si="14"/>
        <v/>
      </c>
      <c r="M34" s="113" t="str">
        <f t="shared" ca="1" si="14"/>
        <v/>
      </c>
      <c r="N34" s="112" t="str">
        <f t="shared" ca="1" si="14"/>
        <v/>
      </c>
      <c r="O34" s="113" t="str">
        <f t="shared" ca="1" si="14"/>
        <v/>
      </c>
      <c r="P34" s="112" t="str">
        <f t="shared" ca="1" si="14"/>
        <v/>
      </c>
      <c r="Q34" s="113" t="str">
        <f t="shared" ca="1" si="14"/>
        <v/>
      </c>
      <c r="R34" s="112" t="str">
        <f t="shared" ca="1" si="14"/>
        <v/>
      </c>
      <c r="S34" s="113" t="str">
        <f t="shared" ca="1" si="14"/>
        <v/>
      </c>
      <c r="T34" s="112" t="str">
        <f t="shared" ca="1" si="14"/>
        <v/>
      </c>
      <c r="U34" s="113" t="str">
        <f t="shared" ca="1" si="14"/>
        <v/>
      </c>
      <c r="V34" s="112" t="str">
        <f t="shared" ca="1" si="15"/>
        <v/>
      </c>
      <c r="W34" s="113" t="str">
        <f t="shared" ca="1" si="15"/>
        <v/>
      </c>
      <c r="X34" s="112" t="str">
        <f t="shared" ca="1" si="15"/>
        <v/>
      </c>
      <c r="Y34" s="113" t="str">
        <f t="shared" ca="1" si="15"/>
        <v/>
      </c>
      <c r="Z34" s="92" t="str">
        <f t="shared" ca="1" si="15"/>
        <v/>
      </c>
    </row>
    <row r="35" spans="1:26" x14ac:dyDescent="0.25">
      <c r="A35" s="6"/>
      <c r="B35" s="6"/>
    </row>
    <row r="36" spans="1:26" x14ac:dyDescent="0.2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41679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41714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x14ac:dyDescent="0.2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x14ac:dyDescent="0.2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x14ac:dyDescent="0.2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5" workbookViewId="0">
      <selection activeCell="B11" sqref="B11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141</v>
      </c>
      <c r="B1" s="114" t="s">
        <v>145</v>
      </c>
    </row>
    <row r="2" spans="1:2" ht="36" x14ac:dyDescent="0.35">
      <c r="A2" s="115">
        <v>1</v>
      </c>
      <c r="B2" s="128" t="s">
        <v>148</v>
      </c>
    </row>
    <row r="3" spans="1:2" ht="36" x14ac:dyDescent="0.35">
      <c r="A3" s="115">
        <v>2</v>
      </c>
      <c r="B3" s="128" t="s">
        <v>149</v>
      </c>
    </row>
    <row r="4" spans="1:2" ht="36" x14ac:dyDescent="0.35">
      <c r="A4" s="115">
        <v>3</v>
      </c>
      <c r="B4" s="128" t="s">
        <v>151</v>
      </c>
    </row>
    <row r="5" spans="1:2" ht="36" x14ac:dyDescent="0.35">
      <c r="A5" s="115">
        <v>4</v>
      </c>
      <c r="B5" s="128" t="s">
        <v>152</v>
      </c>
    </row>
    <row r="6" spans="1:2" ht="36" x14ac:dyDescent="0.35">
      <c r="A6" s="115">
        <v>5</v>
      </c>
      <c r="B6" s="128" t="s">
        <v>153</v>
      </c>
    </row>
    <row r="7" spans="1:2" ht="36" x14ac:dyDescent="0.25">
      <c r="A7" s="115">
        <v>6</v>
      </c>
      <c r="B7" s="128" t="s">
        <v>154</v>
      </c>
    </row>
    <row r="8" spans="1:2" ht="36" x14ac:dyDescent="0.35">
      <c r="A8" s="115">
        <v>7</v>
      </c>
      <c r="B8" s="128" t="s">
        <v>155</v>
      </c>
    </row>
    <row r="9" spans="1:2" ht="36" x14ac:dyDescent="0.35">
      <c r="A9" s="115">
        <v>8</v>
      </c>
      <c r="B9" s="128" t="s">
        <v>156</v>
      </c>
    </row>
    <row r="10" spans="1:2" ht="36" x14ac:dyDescent="0.25">
      <c r="A10" s="115">
        <v>9</v>
      </c>
      <c r="B10" s="128" t="s">
        <v>159</v>
      </c>
    </row>
    <row r="11" spans="1:2" ht="36" x14ac:dyDescent="0.25">
      <c r="A11" s="115">
        <v>10</v>
      </c>
      <c r="B11" s="128" t="s">
        <v>162</v>
      </c>
    </row>
    <row r="12" spans="1:2" ht="36" x14ac:dyDescent="0.25">
      <c r="A12" s="115">
        <v>11</v>
      </c>
      <c r="B12" s="128"/>
    </row>
    <row r="13" spans="1:2" ht="36" x14ac:dyDescent="0.25">
      <c r="A13" s="115">
        <v>12</v>
      </c>
      <c r="B13" s="128"/>
    </row>
    <row r="14" spans="1:2" ht="36" x14ac:dyDescent="0.25">
      <c r="A14" s="115">
        <v>13</v>
      </c>
      <c r="B14" s="128"/>
    </row>
    <row r="15" spans="1:2" ht="36" x14ac:dyDescent="0.25">
      <c r="A15" s="115">
        <v>14</v>
      </c>
      <c r="B15" s="128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2" max="2" width="30.425781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55000000000000004">
      <c r="B1" s="188" t="s">
        <v>150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146</v>
      </c>
      <c r="H2" s="135" t="s">
        <v>134</v>
      </c>
      <c r="I2" s="135" t="s">
        <v>92</v>
      </c>
      <c r="J2" s="186" t="s">
        <v>144</v>
      </c>
      <c r="K2" s="187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40</v>
      </c>
      <c r="E3" s="124">
        <v>43</v>
      </c>
      <c r="F3" s="125">
        <v>46</v>
      </c>
      <c r="G3" s="102">
        <f>SUM(D3:F3)+L3</f>
        <v>129</v>
      </c>
      <c r="H3" s="103">
        <f t="shared" ref="H3:H16" si="0">IF(G3=0,"",RANK(G3,$G$3:$G$17,1))</f>
        <v>13</v>
      </c>
      <c r="I3" s="103">
        <f t="shared" ref="I3:I16" ca="1" si="1">IF(G3=0,"",RANK(J3,$J$3:$J$17,0))</f>
        <v>4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2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>
        <v>43</v>
      </c>
      <c r="E4" s="124">
        <v>43</v>
      </c>
      <c r="F4" s="125">
        <v>49</v>
      </c>
      <c r="G4" s="102">
        <f t="shared" ref="G4:G16" si="2">SUM(D4:F4)+L4</f>
        <v>135</v>
      </c>
      <c r="H4" s="103">
        <f t="shared" si="0"/>
        <v>14</v>
      </c>
      <c r="I4" s="103">
        <f t="shared" ca="1" si="1"/>
        <v>5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36</v>
      </c>
      <c r="E5" s="124">
        <v>35</v>
      </c>
      <c r="F5" s="125">
        <v>40</v>
      </c>
      <c r="G5" s="102">
        <f t="shared" si="2"/>
        <v>111</v>
      </c>
      <c r="H5" s="103">
        <f t="shared" si="0"/>
        <v>10</v>
      </c>
      <c r="I5" s="103">
        <f t="shared" ca="1" si="1"/>
        <v>1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35</v>
      </c>
      <c r="E6" s="124">
        <v>46</v>
      </c>
      <c r="F6" s="125">
        <v>39</v>
      </c>
      <c r="G6" s="102">
        <f t="shared" si="2"/>
        <v>120</v>
      </c>
      <c r="H6" s="103">
        <f t="shared" si="0"/>
        <v>11</v>
      </c>
      <c r="I6" s="103">
        <f t="shared" ca="1" si="1"/>
        <v>2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48</v>
      </c>
      <c r="E7" s="124">
        <v>39</v>
      </c>
      <c r="F7" s="125">
        <v>34</v>
      </c>
      <c r="G7" s="102">
        <f t="shared" si="2"/>
        <v>121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6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7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sort="0" autoFilter="0"/>
  <autoFilter ref="B2:L16">
    <filterColumn colId="8" showButton="0"/>
  </autoFilter>
  <mergeCells count="2">
    <mergeCell ref="J2:K2"/>
    <mergeCell ref="B1:K1"/>
  </mergeCells>
  <pageMargins left="0.41" right="0.25" top="0.6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8" sqref="E8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157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34</v>
      </c>
      <c r="E3" s="124">
        <v>35</v>
      </c>
      <c r="F3" s="125">
        <v>33</v>
      </c>
      <c r="G3" s="102">
        <f>SUM(D3:F3)+L3</f>
        <v>102</v>
      </c>
      <c r="H3" s="103">
        <f t="shared" ref="H3:H16" si="0">IF(G3=0,"",RANK(G3,$G$3:$G$17,1))</f>
        <v>11</v>
      </c>
      <c r="I3" s="103">
        <f t="shared" ref="I3:I16" ca="1" si="1">IF(G3=0,"",RANK(J3,$J$3:$J$17,0))</f>
        <v>2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6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32</v>
      </c>
      <c r="E7" s="124">
        <v>36</v>
      </c>
      <c r="F7" s="125">
        <v>39</v>
      </c>
      <c r="G7" s="102">
        <f t="shared" si="2"/>
        <v>107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34</v>
      </c>
      <c r="E8" s="124">
        <v>41</v>
      </c>
      <c r="F8" s="125">
        <v>38</v>
      </c>
      <c r="G8" s="102">
        <f t="shared" si="2"/>
        <v>113</v>
      </c>
      <c r="H8" s="103">
        <f t="shared" si="0"/>
        <v>13</v>
      </c>
      <c r="I8" s="103">
        <f t="shared" ca="1" si="1"/>
        <v>4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32</v>
      </c>
      <c r="E9" s="124">
        <v>39</v>
      </c>
      <c r="F9" s="125">
        <v>42</v>
      </c>
      <c r="G9" s="102">
        <f t="shared" si="2"/>
        <v>113</v>
      </c>
      <c r="H9" s="103">
        <f t="shared" si="0"/>
        <v>13</v>
      </c>
      <c r="I9" s="103">
        <f t="shared" ca="1" si="1"/>
        <v>4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25</v>
      </c>
      <c r="E10" s="124">
        <v>39</v>
      </c>
      <c r="F10" s="125">
        <v>27</v>
      </c>
      <c r="G10" s="102">
        <f t="shared" si="2"/>
        <v>91</v>
      </c>
      <c r="H10" s="103">
        <f t="shared" si="0"/>
        <v>10</v>
      </c>
      <c r="I10" s="103">
        <f t="shared" ca="1" si="1"/>
        <v>1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1" sqref="E11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33</v>
      </c>
      <c r="E3" s="124">
        <v>45</v>
      </c>
      <c r="F3" s="125">
        <v>37</v>
      </c>
      <c r="G3" s="102">
        <f>SUM(D3:F3)+L3</f>
        <v>115</v>
      </c>
      <c r="H3" s="103">
        <f t="shared" ref="H3:H16" si="0">IF(G3=0,"",RANK(G3,$G$3:$G$17,1))</f>
        <v>11</v>
      </c>
      <c r="I3" s="103">
        <f t="shared" ref="I3:I16" ca="1" si="1">IF(G3=0,"",RANK(J3,$J$3:$J$17,0))</f>
        <v>5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6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35</v>
      </c>
      <c r="E5" s="124">
        <v>42</v>
      </c>
      <c r="F5" s="125">
        <v>31</v>
      </c>
      <c r="G5" s="102">
        <f t="shared" si="2"/>
        <v>108</v>
      </c>
      <c r="H5" s="103">
        <f t="shared" si="0"/>
        <v>10</v>
      </c>
      <c r="I5" s="103">
        <f t="shared" ca="1" si="1"/>
        <v>4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36</v>
      </c>
      <c r="E6" s="124">
        <v>37</v>
      </c>
      <c r="F6" s="125">
        <v>29</v>
      </c>
      <c r="G6" s="102">
        <f t="shared" si="2"/>
        <v>102</v>
      </c>
      <c r="H6" s="103">
        <f t="shared" si="0"/>
        <v>8</v>
      </c>
      <c r="I6" s="103">
        <f t="shared" ca="1" si="1"/>
        <v>2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39</v>
      </c>
      <c r="E7" s="124">
        <v>42</v>
      </c>
      <c r="F7" s="125">
        <v>43</v>
      </c>
      <c r="G7" s="102">
        <f t="shared" si="2"/>
        <v>124</v>
      </c>
      <c r="H7" s="103">
        <f t="shared" si="0"/>
        <v>12</v>
      </c>
      <c r="I7" s="103">
        <f t="shared" ca="1" si="1"/>
        <v>6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48</v>
      </c>
      <c r="E8" s="124">
        <v>60</v>
      </c>
      <c r="F8" s="125">
        <v>55</v>
      </c>
      <c r="G8" s="102">
        <f t="shared" si="2"/>
        <v>163</v>
      </c>
      <c r="H8" s="103">
        <f t="shared" si="0"/>
        <v>14</v>
      </c>
      <c r="I8" s="103">
        <f t="shared" ca="1" si="1"/>
        <v>8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24</v>
      </c>
      <c r="E9" s="124">
        <v>38</v>
      </c>
      <c r="F9" s="125">
        <v>34</v>
      </c>
      <c r="G9" s="102">
        <f t="shared" si="2"/>
        <v>96</v>
      </c>
      <c r="H9" s="103">
        <f t="shared" si="0"/>
        <v>7</v>
      </c>
      <c r="I9" s="103">
        <f t="shared" ca="1" si="1"/>
        <v>1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14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35</v>
      </c>
      <c r="E10" s="124">
        <v>46</v>
      </c>
      <c r="F10" s="125">
        <v>25</v>
      </c>
      <c r="G10" s="102">
        <f t="shared" si="2"/>
        <v>106</v>
      </c>
      <c r="H10" s="103">
        <f t="shared" si="0"/>
        <v>9</v>
      </c>
      <c r="I10" s="103">
        <f t="shared" ca="1" si="1"/>
        <v>3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>
        <v>46</v>
      </c>
      <c r="E11" s="124">
        <v>60</v>
      </c>
      <c r="F11" s="125">
        <v>43</v>
      </c>
      <c r="G11" s="102">
        <f t="shared" si="2"/>
        <v>149</v>
      </c>
      <c r="H11" s="103">
        <f t="shared" si="0"/>
        <v>13</v>
      </c>
      <c r="I11" s="103">
        <f t="shared" ca="1" si="1"/>
        <v>7</v>
      </c>
      <c r="J11" s="10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5" sqref="E5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36</v>
      </c>
      <c r="E3" s="124">
        <v>40</v>
      </c>
      <c r="F3" s="125">
        <v>30</v>
      </c>
      <c r="G3" s="102">
        <f>SUM(D3:F3)+L3</f>
        <v>106</v>
      </c>
      <c r="H3" s="103">
        <f t="shared" ref="H3:H16" si="0">IF(G3=0,"",RANK(G3,$G$3:$G$17,1))</f>
        <v>11</v>
      </c>
      <c r="I3" s="103">
        <f t="shared" ref="I3:I16" ca="1" si="1">IF(G3=0,"",RANK(J3,$J$3:$J$17,0))</f>
        <v>5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6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28</v>
      </c>
      <c r="E5" s="124">
        <v>38</v>
      </c>
      <c r="F5" s="125">
        <v>30</v>
      </c>
      <c r="G5" s="102">
        <f t="shared" si="2"/>
        <v>96</v>
      </c>
      <c r="H5" s="103">
        <f t="shared" si="0"/>
        <v>7</v>
      </c>
      <c r="I5" s="103">
        <f t="shared" ca="1" si="1"/>
        <v>1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14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32</v>
      </c>
      <c r="E6" s="124">
        <v>32</v>
      </c>
      <c r="F6" s="125">
        <v>35</v>
      </c>
      <c r="G6" s="102">
        <f t="shared" si="2"/>
        <v>99</v>
      </c>
      <c r="H6" s="103">
        <f t="shared" si="0"/>
        <v>9</v>
      </c>
      <c r="I6" s="103">
        <f t="shared" ca="1" si="1"/>
        <v>3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39</v>
      </c>
      <c r="E7" s="124">
        <v>65</v>
      </c>
      <c r="F7" s="125">
        <v>49</v>
      </c>
      <c r="G7" s="102">
        <f t="shared" si="2"/>
        <v>153</v>
      </c>
      <c r="H7" s="103">
        <f t="shared" si="0"/>
        <v>14</v>
      </c>
      <c r="I7" s="103">
        <f t="shared" ca="1" si="1"/>
        <v>8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40</v>
      </c>
      <c r="E8" s="124">
        <v>41</v>
      </c>
      <c r="F8" s="125">
        <v>42</v>
      </c>
      <c r="G8" s="102">
        <f t="shared" si="2"/>
        <v>123</v>
      </c>
      <c r="H8" s="103">
        <f t="shared" si="0"/>
        <v>13</v>
      </c>
      <c r="I8" s="103">
        <f t="shared" ca="1" si="1"/>
        <v>7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2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32</v>
      </c>
      <c r="E9" s="124">
        <v>38</v>
      </c>
      <c r="F9" s="125">
        <v>27</v>
      </c>
      <c r="G9" s="102">
        <f t="shared" si="2"/>
        <v>97</v>
      </c>
      <c r="H9" s="103">
        <f t="shared" si="0"/>
        <v>8</v>
      </c>
      <c r="I9" s="103">
        <f t="shared" ca="1" si="1"/>
        <v>2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12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37</v>
      </c>
      <c r="E10" s="124">
        <v>30</v>
      </c>
      <c r="F10" s="125">
        <v>35</v>
      </c>
      <c r="G10" s="102">
        <f t="shared" si="2"/>
        <v>102</v>
      </c>
      <c r="H10" s="103">
        <f t="shared" si="0"/>
        <v>10</v>
      </c>
      <c r="I10" s="103">
        <f t="shared" ca="1" si="1"/>
        <v>4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>
        <v>33</v>
      </c>
      <c r="E12" s="124">
        <v>43</v>
      </c>
      <c r="F12" s="125">
        <v>33</v>
      </c>
      <c r="G12" s="102">
        <f t="shared" si="2"/>
        <v>109</v>
      </c>
      <c r="H12" s="103">
        <f t="shared" si="0"/>
        <v>12</v>
      </c>
      <c r="I12" s="103">
        <f t="shared" ca="1" si="1"/>
        <v>6</v>
      </c>
      <c r="J12" s="10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4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2024-05-28T12:44:58Z</cp:lastPrinted>
  <dcterms:created xsi:type="dcterms:W3CDTF">2013-11-13T16:24:54Z</dcterms:created>
  <dcterms:modified xsi:type="dcterms:W3CDTF">2025-02-09T16:12:01Z</dcterms:modified>
</cp:coreProperties>
</file>