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19425" windowHeight="11505" tabRatio="500" activeTab="5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  <sheet name="Feuil1" sheetId="9" r:id="rId6"/>
  </sheets>
  <definedNames>
    <definedName name="_xlnm._FilterDatabase" localSheetId="0" hidden="1">Equipe!$G$6:$J$18</definedName>
    <definedName name="_xlnm.Print_Area" localSheetId="0">Equipe!$A$1:$J$18</definedName>
    <definedName name="_xlnm.Print_Area" localSheetId="1">foursome!$A$1:$K$34</definedName>
    <definedName name="_xlnm.Print_Area" localSheetId="2">Single!$A$1:$K$32</definedName>
    <definedName name="_xlnm.Print_Area" localSheetId="3">Total!$A$1:$G$7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8" l="1"/>
  <c r="H31" i="8" s="1"/>
  <c r="C8" i="8"/>
  <c r="C31" i="8" s="1"/>
  <c r="C17" i="8" l="1"/>
  <c r="C4" i="8"/>
  <c r="H4" i="8"/>
  <c r="H17" i="8"/>
  <c r="H29" i="4"/>
  <c r="E29" i="4"/>
  <c r="H32" i="7"/>
  <c r="E32" i="7"/>
  <c r="A1" i="5"/>
  <c r="E3" i="5"/>
  <c r="A3" i="5"/>
  <c r="J1" i="4"/>
  <c r="J1" i="7"/>
  <c r="M8" i="2"/>
  <c r="P8" i="7" s="1"/>
  <c r="M9" i="2"/>
  <c r="P9" i="7" s="1"/>
  <c r="M10" i="2"/>
  <c r="P10" i="7" s="1"/>
  <c r="M11" i="2"/>
  <c r="P11" i="4" s="1"/>
  <c r="M12" i="2"/>
  <c r="P12" i="4" s="1"/>
  <c r="M13" i="2"/>
  <c r="P13" i="7" s="1"/>
  <c r="M14" i="2"/>
  <c r="P14" i="4" s="1"/>
  <c r="M15" i="2"/>
  <c r="P15" i="4" s="1"/>
  <c r="M16" i="2"/>
  <c r="P16" i="4" s="1"/>
  <c r="M17" i="2"/>
  <c r="P17" i="7" s="1"/>
  <c r="M18" i="2"/>
  <c r="P18" i="7" s="1"/>
  <c r="L13" i="2"/>
  <c r="O13" i="4" s="1"/>
  <c r="L14" i="2"/>
  <c r="O14" i="4" s="1"/>
  <c r="L15" i="2"/>
  <c r="O15" i="4" s="1"/>
  <c r="L16" i="2"/>
  <c r="O16" i="4" s="1"/>
  <c r="L17" i="2"/>
  <c r="O17" i="7" s="1"/>
  <c r="L18" i="2"/>
  <c r="O18" i="7" s="1"/>
  <c r="L8" i="2"/>
  <c r="O8" i="7" s="1"/>
  <c r="L9" i="2"/>
  <c r="O9" i="7" s="1"/>
  <c r="L10" i="2"/>
  <c r="O10" i="7" s="1"/>
  <c r="L11" i="2"/>
  <c r="O11" i="7" s="1"/>
  <c r="L12" i="2"/>
  <c r="O12" i="7" s="1"/>
  <c r="L7" i="2"/>
  <c r="O7" i="7" s="1"/>
  <c r="M7" i="2"/>
  <c r="P7" i="4" s="1"/>
  <c r="C1" i="4"/>
  <c r="C1" i="7"/>
  <c r="A13" i="7"/>
  <c r="A18" i="7" s="1"/>
  <c r="A23" i="7" s="1"/>
  <c r="A28" i="7" s="1"/>
  <c r="O16" i="7" l="1"/>
  <c r="O15" i="7"/>
  <c r="P15" i="7"/>
  <c r="P14" i="7"/>
  <c r="P16" i="7"/>
  <c r="P7" i="7"/>
  <c r="O8" i="4"/>
  <c r="O12" i="4"/>
  <c r="O13" i="7"/>
  <c r="O14" i="7"/>
  <c r="P18" i="4"/>
  <c r="O18" i="4"/>
  <c r="P17" i="4"/>
  <c r="O17" i="4"/>
  <c r="O11" i="4"/>
  <c r="P10" i="4"/>
  <c r="P11" i="7"/>
  <c r="P13" i="4"/>
  <c r="P12" i="7"/>
  <c r="O7" i="4"/>
  <c r="O10" i="4"/>
  <c r="P9" i="4"/>
  <c r="O9" i="4"/>
  <c r="P8" i="4"/>
  <c r="E5" i="5"/>
  <c r="A5" i="5"/>
</calcChain>
</file>

<file path=xl/sharedStrings.xml><?xml version="1.0" encoding="utf-8"?>
<sst xmlns="http://schemas.openxmlformats.org/spreadsheetml/2006/main" count="183" uniqueCount="119">
  <si>
    <t>TOTAL POINTS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</si>
  <si>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</si>
  <si>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</si>
  <si>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</si>
  <si>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</si>
  <si>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</si>
  <si>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</si>
  <si>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</si>
  <si>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</si>
  <si>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</si>
  <si>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</si>
  <si>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</si>
  <si>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</si>
  <si>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</si>
  <si>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</si>
  <si>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</si>
  <si>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</si>
  <si>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</si>
  <si>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</si>
  <si>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</si>
  <si>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</si>
  <si>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</si>
  <si>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CD04-05-84</t>
  </si>
  <si>
    <t>U12</t>
  </si>
  <si>
    <t>Intervalles</t>
  </si>
  <si>
    <t xml:space="preserve">Intervalle </t>
  </si>
  <si>
    <t>Trous Gagnés</t>
  </si>
  <si>
    <t>CD13</t>
  </si>
  <si>
    <t>CD06</t>
  </si>
  <si>
    <t>GREENSOME - Matin</t>
  </si>
  <si>
    <t>Composition des équipes</t>
  </si>
  <si>
    <t>Nom</t>
  </si>
  <si>
    <t>Prénom</t>
  </si>
  <si>
    <t>index</t>
  </si>
  <si>
    <t>Catégorie</t>
  </si>
  <si>
    <t>DELGADO</t>
  </si>
  <si>
    <t>Margaux</t>
  </si>
  <si>
    <t>BOUE</t>
  </si>
  <si>
    <t>Arthur</t>
  </si>
  <si>
    <t>THIBAULT</t>
  </si>
  <si>
    <t>Evan</t>
  </si>
  <si>
    <t>DELMER</t>
  </si>
  <si>
    <t>NGUYEN WILBAL</t>
  </si>
  <si>
    <t>Camille</t>
  </si>
  <si>
    <t>RAVIAT</t>
  </si>
  <si>
    <t>Victor</t>
  </si>
  <si>
    <t>LILLAMAND</t>
  </si>
  <si>
    <t>César</t>
  </si>
  <si>
    <t>HEBERT</t>
  </si>
  <si>
    <t>Valentine</t>
  </si>
  <si>
    <t>BONFANTI</t>
  </si>
  <si>
    <t>Madeleine</t>
  </si>
  <si>
    <t xml:space="preserve">LANDEAU </t>
  </si>
  <si>
    <t>Elisa</t>
  </si>
  <si>
    <t>DILLINGER</t>
  </si>
  <si>
    <t>Aurelien</t>
  </si>
  <si>
    <t xml:space="preserve">SPERLING </t>
  </si>
  <si>
    <t>Swan</t>
  </si>
  <si>
    <t>AGOSTINI</t>
  </si>
  <si>
    <t>Estelle</t>
  </si>
  <si>
    <t>HUREL</t>
  </si>
  <si>
    <t>Solan</t>
  </si>
  <si>
    <t>LOCK BERRUT</t>
  </si>
  <si>
    <t>Jules</t>
  </si>
  <si>
    <t>SORDERGAARD</t>
  </si>
  <si>
    <t>Thorvald</t>
  </si>
  <si>
    <t>VENDEUVRE</t>
  </si>
  <si>
    <t>Elliot</t>
  </si>
  <si>
    <t>DAUMAS</t>
  </si>
  <si>
    <t>Thomy</t>
  </si>
  <si>
    <t>GALIAGA</t>
  </si>
  <si>
    <t>ACHARD</t>
  </si>
  <si>
    <t>Timael</t>
  </si>
  <si>
    <t>BEC</t>
  </si>
  <si>
    <t>Charlotte</t>
  </si>
  <si>
    <t>FERRACCI</t>
  </si>
  <si>
    <t>Anna</t>
  </si>
  <si>
    <t>RYDER</t>
  </si>
  <si>
    <t>KIDS</t>
  </si>
  <si>
    <t>VS</t>
  </si>
  <si>
    <t>Doubles</t>
  </si>
  <si>
    <t xml:space="preserve">    TOTAL DOUBLES</t>
  </si>
  <si>
    <t>SIMPLES</t>
  </si>
  <si>
    <t xml:space="preserve">       TOTAL SIMPLES</t>
  </si>
  <si>
    <t>TOTAL</t>
  </si>
  <si>
    <t>9h00</t>
  </si>
  <si>
    <t>9h10</t>
  </si>
  <si>
    <t>9h20</t>
  </si>
  <si>
    <t>9h30</t>
  </si>
  <si>
    <t xml:space="preserve">MERCREDI </t>
  </si>
  <si>
    <t>DELGADO Margaux(11) - U11</t>
  </si>
  <si>
    <t>NGUYEN WILBAL Camille(22) - U11</t>
  </si>
  <si>
    <t>BOUE Arthur(17) - U11</t>
  </si>
  <si>
    <t>DELMER Arthur(21) - U11</t>
  </si>
  <si>
    <t>THIBAULT Evan(18) - U11</t>
  </si>
  <si>
    <t>DILLINGER Aurelien(42) - U10</t>
  </si>
  <si>
    <t>RAVIAT Victor(14) - U10</t>
  </si>
  <si>
    <t>LILLAMAND César(25) - U10</t>
  </si>
  <si>
    <t>HEBERT Valentine(35) - U10</t>
  </si>
  <si>
    <t>LANDEAU  Elisa(39) - U10</t>
  </si>
  <si>
    <t>VENDEUVRE Elliot(26) - U11</t>
  </si>
  <si>
    <t>DILLINGER Victor(45) - U10</t>
  </si>
  <si>
    <t>SORDERGAARD Thorvald(16) - U11</t>
  </si>
  <si>
    <t>FERRACCI Anna(54) - U11</t>
  </si>
  <si>
    <t>DAUMAS Thomy(28) - U11</t>
  </si>
  <si>
    <t>HUREL Solan(43) - U10</t>
  </si>
  <si>
    <t>SPERLING  Swan(46) - U10</t>
  </si>
  <si>
    <t>AGOSTINI Estelle(45) - U10</t>
  </si>
  <si>
    <t>LOCK BERRUT Jules(33) - U10</t>
  </si>
  <si>
    <t>BEC Charlotte(53) - U11</t>
  </si>
  <si>
    <t>13h00</t>
  </si>
  <si>
    <t>13h08</t>
  </si>
  <si>
    <t>13h16</t>
  </si>
  <si>
    <t>13h24</t>
  </si>
  <si>
    <t>13h32</t>
  </si>
  <si>
    <t>BONFANTI Madeleine(35) - U10</t>
  </si>
  <si>
    <t>GALIAGA Evan(37) - U11</t>
  </si>
  <si>
    <t>ACHARD Timael(44) - U11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</si>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</sst>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9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b/>
      <sz val="16"/>
      <color rgb="FF0070C0"/>
      <name val="Baskerville Old Face"/>
      <family val="1"/>
    </font>
    <font>
      <i/>
      <sz val="10"/>
      <name val="Calibri Light"/>
      <family val="2"/>
    </font>
    <font>
      <b/>
      <i/>
      <sz val="12"/>
      <color theme="1"/>
      <name val="Cambria"/>
      <family val="1"/>
      <scheme val="major"/>
    </font>
    <font>
      <b/>
      <i/>
      <sz val="22"/>
      <name val="Calibri"/>
      <family val="2"/>
      <scheme val="minor"/>
    </font>
    <font>
      <sz val="22"/>
      <color rgb="FF0070C0"/>
      <name val="Baskerville Old Face"/>
      <family val="1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16"/>
      <color rgb="FF00B0F0"/>
      <name val="Algerian"/>
      <family val="5"/>
    </font>
    <font>
      <sz val="36"/>
      <color theme="1"/>
      <name val="Algerian"/>
      <family val="5"/>
    </font>
    <font>
      <sz val="9"/>
      <color rgb="FFFF000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sz val="2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0"/>
      <color rgb="FFFF0000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25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16" fontId="30" fillId="0" borderId="0" xfId="0" applyNumberFormat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19" fillId="2" borderId="3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=""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=""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=""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1127125</xdr:colOff>
      <xdr:row>1</xdr:row>
      <xdr:rowOff>165100</xdr:rowOff>
    </xdr:from>
    <xdr:to>
      <xdr:col>4</xdr:col>
      <xdr:colOff>139319</xdr:colOff>
      <xdr:row>2</xdr:row>
      <xdr:rowOff>127381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520700"/>
          <a:ext cx="1558544" cy="6671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694918</xdr:colOff>
      <xdr:row>0</xdr:row>
      <xdr:rowOff>0</xdr:rowOff>
    </xdr:from>
    <xdr:ext cx="963240" cy="914399"/>
    <xdr:pic>
      <xdr:nvPicPr>
        <xdr:cNvPr id="3" name="Image 2">
          <a:extLst>
            <a:ext uri="{FF2B5EF4-FFF2-40B4-BE49-F238E27FC236}">
              <a16:creationId xmlns:a16="http://schemas.microsoft.com/office/drawing/2014/main" xmlns="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568" y="381000"/>
          <a:ext cx="963240" cy="9143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3" sqref="A3:J4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9.375" bestFit="1" customWidth="1"/>
    <col min="13" max="13" width="25" bestFit="1" customWidth="1"/>
    <col min="15" max="16" width="0" hidden="1" customWidth="1"/>
  </cols>
  <sheetData>
    <row r="1" spans="1:16" x14ac:dyDescent="0.25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6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6" ht="15.6" customHeight="1" x14ac:dyDescent="0.25">
      <c r="A3" s="58" t="s">
        <v>118</v>
      </c>
      <c r="B3" s="58"/>
      <c r="C3" s="58"/>
      <c r="D3" s="58"/>
      <c r="E3" s="58"/>
      <c r="F3" s="58"/>
      <c r="G3" s="58"/>
      <c r="H3" s="58"/>
      <c r="I3" s="58"/>
      <c r="J3" s="58"/>
    </row>
    <row r="4" spans="1:16" ht="15.6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6" ht="15.75" customHeight="1" x14ac:dyDescent="0.25">
      <c r="A5" s="40"/>
      <c r="B5" s="56" t="s">
        <v>27</v>
      </c>
      <c r="C5" s="56"/>
      <c r="D5" s="56"/>
      <c r="E5" s="56"/>
      <c r="F5" s="42"/>
      <c r="G5" s="57" t="s">
        <v>22</v>
      </c>
      <c r="H5" s="57"/>
      <c r="I5" s="57"/>
      <c r="J5" s="57"/>
      <c r="P5" s="43" t="s">
        <v>22</v>
      </c>
    </row>
    <row r="6" spans="1:16" ht="20.25" customHeight="1" x14ac:dyDescent="0.25">
      <c r="A6" s="40"/>
      <c r="B6" s="39" t="s">
        <v>31</v>
      </c>
      <c r="C6" s="39" t="s">
        <v>32</v>
      </c>
      <c r="D6" s="40" t="s">
        <v>33</v>
      </c>
      <c r="E6" s="40" t="s">
        <v>34</v>
      </c>
      <c r="F6" s="42"/>
      <c r="G6" s="41" t="s">
        <v>31</v>
      </c>
      <c r="H6" s="41" t="s">
        <v>32</v>
      </c>
      <c r="I6" s="42" t="s">
        <v>33</v>
      </c>
      <c r="J6" s="42" t="s">
        <v>34</v>
      </c>
      <c r="P6" s="43" t="s">
        <v>28</v>
      </c>
    </row>
    <row r="7" spans="1:16" x14ac:dyDescent="0.25">
      <c r="A7" s="40">
        <v>1</v>
      </c>
      <c r="B7" s="39" t="s">
        <v>35</v>
      </c>
      <c r="C7" s="39" t="s">
        <v>36</v>
      </c>
      <c r="D7" s="40">
        <v>11</v>
      </c>
      <c r="E7" s="39" t="s">
        <v>4</v>
      </c>
      <c r="F7" s="42">
        <v>1</v>
      </c>
      <c r="G7" s="41" t="s">
        <v>64</v>
      </c>
      <c r="H7" s="41" t="s">
        <v>65</v>
      </c>
      <c r="I7" s="42">
        <v>16</v>
      </c>
      <c r="J7" s="41" t="s">
        <v>4</v>
      </c>
      <c r="L7" t="str">
        <f>B7&amp;" "&amp;C7&amp;"("&amp;D7&amp;")"&amp;" - "&amp;E7</f>
        <v>DELGADO Margaux(11) - U11</v>
      </c>
      <c r="M7" t="str">
        <f>G7&amp;" "&amp;H7&amp;"("&amp;I7&amp;")"&amp;" - "&amp;J7</f>
        <v>SORDERGAARD Thorvald(16) - U11</v>
      </c>
      <c r="O7" s="44" t="s">
        <v>23</v>
      </c>
      <c r="P7" s="43" t="s">
        <v>27</v>
      </c>
    </row>
    <row r="8" spans="1:16" x14ac:dyDescent="0.25">
      <c r="A8" s="40">
        <v>2</v>
      </c>
      <c r="B8" s="39" t="s">
        <v>37</v>
      </c>
      <c r="C8" s="39" t="s">
        <v>38</v>
      </c>
      <c r="D8" s="40">
        <v>17</v>
      </c>
      <c r="E8" s="39" t="s">
        <v>4</v>
      </c>
      <c r="F8" s="42">
        <v>2</v>
      </c>
      <c r="G8" s="41" t="s">
        <v>66</v>
      </c>
      <c r="H8" s="41" t="s">
        <v>67</v>
      </c>
      <c r="I8" s="42">
        <v>26</v>
      </c>
      <c r="J8" s="41" t="s">
        <v>4</v>
      </c>
      <c r="L8" t="str">
        <f t="shared" ref="L8:L11" si="0">B8&amp;" "&amp;C8&amp;"("&amp;D8&amp;")"&amp;" - "&amp;E8</f>
        <v>BOUE Arthur(17) - U11</v>
      </c>
      <c r="M8" t="str">
        <f t="shared" ref="M8:M18" si="1">G8&amp;" "&amp;H8&amp;"("&amp;I8&amp;")"&amp;" - "&amp;J8</f>
        <v>VENDEUVRE Elliot(26) - U11</v>
      </c>
      <c r="O8" s="44" t="s">
        <v>4</v>
      </c>
      <c r="P8" s="43" t="s">
        <v>6</v>
      </c>
    </row>
    <row r="9" spans="1:16" x14ac:dyDescent="0.25">
      <c r="A9" s="40">
        <v>3</v>
      </c>
      <c r="B9" s="39" t="s">
        <v>39</v>
      </c>
      <c r="C9" s="39" t="s">
        <v>40</v>
      </c>
      <c r="D9" s="40">
        <v>18</v>
      </c>
      <c r="E9" s="39" t="s">
        <v>4</v>
      </c>
      <c r="F9" s="42">
        <v>3</v>
      </c>
      <c r="G9" s="41" t="s">
        <v>68</v>
      </c>
      <c r="H9" s="41" t="s">
        <v>69</v>
      </c>
      <c r="I9" s="42">
        <v>28</v>
      </c>
      <c r="J9" s="41" t="s">
        <v>4</v>
      </c>
      <c r="L9" t="str">
        <f t="shared" si="0"/>
        <v>THIBAULT Evan(18) - U11</v>
      </c>
      <c r="M9" t="str">
        <f t="shared" si="1"/>
        <v>DAUMAS Thomy(28) - U11</v>
      </c>
      <c r="O9" s="43" t="s">
        <v>5</v>
      </c>
    </row>
    <row r="10" spans="1:16" x14ac:dyDescent="0.25">
      <c r="A10" s="40">
        <v>4</v>
      </c>
      <c r="B10" s="39" t="s">
        <v>41</v>
      </c>
      <c r="C10" s="39" t="s">
        <v>38</v>
      </c>
      <c r="D10" s="40">
        <v>21</v>
      </c>
      <c r="E10" s="39" t="s">
        <v>4</v>
      </c>
      <c r="F10" s="42">
        <v>4</v>
      </c>
      <c r="G10" s="41" t="s">
        <v>70</v>
      </c>
      <c r="H10" s="41" t="s">
        <v>40</v>
      </c>
      <c r="I10" s="42">
        <v>37</v>
      </c>
      <c r="J10" s="41" t="s">
        <v>4</v>
      </c>
      <c r="L10" t="str">
        <f t="shared" si="0"/>
        <v>DELMER Arthur(21) - U11</v>
      </c>
      <c r="M10" t="str">
        <f t="shared" si="1"/>
        <v>GALIAGA Evan(37) - U11</v>
      </c>
    </row>
    <row r="11" spans="1:16" x14ac:dyDescent="0.25">
      <c r="A11" s="40">
        <v>5</v>
      </c>
      <c r="B11" s="39" t="s">
        <v>42</v>
      </c>
      <c r="C11" s="39" t="s">
        <v>43</v>
      </c>
      <c r="D11" s="40">
        <v>22</v>
      </c>
      <c r="E11" s="39" t="s">
        <v>4</v>
      </c>
      <c r="F11" s="42">
        <v>5</v>
      </c>
      <c r="G11" s="41" t="s">
        <v>71</v>
      </c>
      <c r="H11" s="41" t="s">
        <v>72</v>
      </c>
      <c r="I11" s="42">
        <v>44</v>
      </c>
      <c r="J11" s="41" t="s">
        <v>4</v>
      </c>
      <c r="L11" t="str">
        <f t="shared" si="0"/>
        <v>NGUYEN WILBAL Camille(22) - U11</v>
      </c>
      <c r="M11" t="str">
        <f t="shared" si="1"/>
        <v>ACHARD Timael(44) - U11</v>
      </c>
    </row>
    <row r="12" spans="1:16" x14ac:dyDescent="0.25">
      <c r="A12" s="40">
        <v>6</v>
      </c>
      <c r="F12" s="42">
        <v>6</v>
      </c>
      <c r="G12" s="41" t="s">
        <v>73</v>
      </c>
      <c r="H12" s="41" t="s">
        <v>74</v>
      </c>
      <c r="I12" s="42">
        <v>53</v>
      </c>
      <c r="J12" s="41" t="s">
        <v>4</v>
      </c>
      <c r="L12" t="str">
        <f t="shared" ref="L12:L17" si="2">B13&amp;" "&amp;C13&amp;"("&amp;D13&amp;")"&amp;" - "&amp;E13</f>
        <v>RAVIAT Victor(14) - U10</v>
      </c>
      <c r="M12" t="str">
        <f t="shared" si="1"/>
        <v>BEC Charlotte(53) - U11</v>
      </c>
    </row>
    <row r="13" spans="1:16" x14ac:dyDescent="0.25">
      <c r="A13" s="40">
        <v>7</v>
      </c>
      <c r="B13" s="39" t="s">
        <v>44</v>
      </c>
      <c r="C13" s="39" t="s">
        <v>45</v>
      </c>
      <c r="D13" s="40">
        <v>14</v>
      </c>
      <c r="E13" s="39" t="s">
        <v>5</v>
      </c>
      <c r="F13" s="42">
        <v>7</v>
      </c>
      <c r="G13" s="41" t="s">
        <v>75</v>
      </c>
      <c r="H13" s="41" t="s">
        <v>76</v>
      </c>
      <c r="I13" s="42">
        <v>54</v>
      </c>
      <c r="J13" s="41" t="s">
        <v>4</v>
      </c>
      <c r="L13" t="str">
        <f t="shared" si="2"/>
        <v>LILLAMAND César(25) - U10</v>
      </c>
      <c r="M13" t="str">
        <f t="shared" si="1"/>
        <v>FERRACCI Anna(54) - U11</v>
      </c>
    </row>
    <row r="14" spans="1:16" x14ac:dyDescent="0.25">
      <c r="A14" s="40">
        <v>8</v>
      </c>
      <c r="B14" s="39" t="s">
        <v>46</v>
      </c>
      <c r="C14" s="39" t="s">
        <v>47</v>
      </c>
      <c r="D14" s="40">
        <v>25</v>
      </c>
      <c r="E14" s="39" t="s">
        <v>5</v>
      </c>
      <c r="F14" s="42">
        <v>8</v>
      </c>
      <c r="G14" s="41" t="s">
        <v>62</v>
      </c>
      <c r="H14" s="41" t="s">
        <v>63</v>
      </c>
      <c r="I14" s="42">
        <v>33</v>
      </c>
      <c r="J14" s="41" t="s">
        <v>5</v>
      </c>
      <c r="L14" t="str">
        <f t="shared" si="2"/>
        <v>HEBERT Valentine(35) - U10</v>
      </c>
      <c r="M14" t="str">
        <f t="shared" si="1"/>
        <v>LOCK BERRUT Jules(33) - U10</v>
      </c>
    </row>
    <row r="15" spans="1:16" x14ac:dyDescent="0.25">
      <c r="A15" s="40">
        <v>9</v>
      </c>
      <c r="B15" s="39" t="s">
        <v>48</v>
      </c>
      <c r="C15" s="39" t="s">
        <v>49</v>
      </c>
      <c r="D15" s="40">
        <v>35</v>
      </c>
      <c r="E15" s="39" t="s">
        <v>5</v>
      </c>
      <c r="F15" s="42">
        <v>9</v>
      </c>
      <c r="G15" s="41" t="s">
        <v>60</v>
      </c>
      <c r="H15" s="41" t="s">
        <v>61</v>
      </c>
      <c r="I15" s="42">
        <v>43</v>
      </c>
      <c r="J15" s="41" t="s">
        <v>5</v>
      </c>
      <c r="L15" t="str">
        <f t="shared" si="2"/>
        <v>BONFANTI Madeleine(35) - U10</v>
      </c>
      <c r="M15" t="str">
        <f t="shared" si="1"/>
        <v>HUREL Solan(43) - U10</v>
      </c>
    </row>
    <row r="16" spans="1:16" x14ac:dyDescent="0.25">
      <c r="A16" s="40">
        <v>10</v>
      </c>
      <c r="B16" s="39" t="s">
        <v>50</v>
      </c>
      <c r="C16" s="39" t="s">
        <v>51</v>
      </c>
      <c r="D16" s="40">
        <v>35</v>
      </c>
      <c r="E16" s="39" t="s">
        <v>5</v>
      </c>
      <c r="F16" s="42">
        <v>10</v>
      </c>
      <c r="G16" s="41" t="s">
        <v>54</v>
      </c>
      <c r="H16" s="41" t="s">
        <v>45</v>
      </c>
      <c r="I16" s="42">
        <v>45</v>
      </c>
      <c r="J16" s="41" t="s">
        <v>5</v>
      </c>
      <c r="L16" t="str">
        <f t="shared" si="2"/>
        <v>LANDEAU  Elisa(39) - U10</v>
      </c>
      <c r="M16" t="str">
        <f t="shared" si="1"/>
        <v>DILLINGER Victor(45) - U10</v>
      </c>
    </row>
    <row r="17" spans="1:13" x14ac:dyDescent="0.25">
      <c r="A17" s="40">
        <v>11</v>
      </c>
      <c r="B17" s="39" t="s">
        <v>52</v>
      </c>
      <c r="C17" s="39" t="s">
        <v>53</v>
      </c>
      <c r="D17" s="40">
        <v>39</v>
      </c>
      <c r="E17" s="39" t="s">
        <v>5</v>
      </c>
      <c r="F17" s="42">
        <v>11</v>
      </c>
      <c r="G17" s="41" t="s">
        <v>58</v>
      </c>
      <c r="H17" s="41" t="s">
        <v>59</v>
      </c>
      <c r="I17" s="42">
        <v>45</v>
      </c>
      <c r="J17" s="41" t="s">
        <v>5</v>
      </c>
      <c r="L17" t="str">
        <f t="shared" si="2"/>
        <v>DILLINGER Aurelien(42) - U10</v>
      </c>
      <c r="M17" t="str">
        <f t="shared" si="1"/>
        <v>AGOSTINI Estelle(45) - U10</v>
      </c>
    </row>
    <row r="18" spans="1:13" x14ac:dyDescent="0.25">
      <c r="A18" s="40">
        <v>12</v>
      </c>
      <c r="B18" s="39" t="s">
        <v>54</v>
      </c>
      <c r="C18" s="39" t="s">
        <v>55</v>
      </c>
      <c r="D18" s="40">
        <v>42</v>
      </c>
      <c r="E18" s="39" t="s">
        <v>5</v>
      </c>
      <c r="F18" s="42">
        <v>12</v>
      </c>
      <c r="G18" s="41" t="s">
        <v>56</v>
      </c>
      <c r="H18" s="41" t="s">
        <v>57</v>
      </c>
      <c r="I18" s="42">
        <v>46</v>
      </c>
      <c r="J18" s="41" t="s">
        <v>5</v>
      </c>
      <c r="L18" t="e">
        <f>#REF!&amp;" "&amp;#REF!&amp;"("&amp;#REF!&amp;")"&amp;" - "&amp;#REF!</f>
        <v>#REF!</v>
      </c>
      <c r="M18" t="str">
        <f t="shared" si="1"/>
        <v>SPERLING  Swan(46) - U10</v>
      </c>
    </row>
  </sheetData>
  <autoFilter ref="G6:J18">
    <sortState ref="G7:J18">
      <sortCondition ref="I6:I18"/>
    </sortState>
  </autoFilter>
  <sortState ref="A7:J19">
    <sortCondition ref="D7"/>
  </sortState>
  <mergeCells count="4">
    <mergeCell ref="B5:E5"/>
    <mergeCell ref="G5:J5"/>
    <mergeCell ref="A3:J4"/>
    <mergeCell ref="A1:J2"/>
  </mergeCells>
  <dataValidations count="2">
    <dataValidation type="list" allowBlank="1" showInputMessage="1" showErrorMessage="1" sqref="J7:J18 E13:E18 E7:E11">
      <formula1>$O$6:$O$9</formula1>
    </dataValidation>
    <dataValidation type="list" allowBlank="1" showInputMessage="1" showErrorMessage="1" sqref="B5:E5 G5:J5">
      <formula1>$P$5:$P$8</formula1>
    </dataValidation>
  </dataValidations>
  <pageMargins left="0.75" right="0.75" top="1" bottom="1" header="0.5" footer="0.5"/>
  <pageSetup paperSize="9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E14" zoomScaleNormal="100" workbookViewId="0">
      <selection activeCell="H63" sqref="H63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5" width="29.375" style="6" bestFit="1" customWidth="1"/>
    <col min="16" max="16" width="25" style="6" bestFit="1" customWidth="1"/>
    <col min="17" max="16384" width="10.75" style="6"/>
  </cols>
  <sheetData>
    <row r="1" spans="1:16" x14ac:dyDescent="0.25">
      <c r="A1" s="1"/>
      <c r="B1" s="1"/>
      <c r="C1" s="66" t="str">
        <f>Equipe!B5</f>
        <v>CD13</v>
      </c>
      <c r="D1" s="66"/>
      <c r="E1" s="1"/>
      <c r="F1" s="1"/>
      <c r="G1" s="3"/>
      <c r="H1" s="4"/>
      <c r="I1" s="1"/>
      <c r="J1" s="66" t="str">
        <f>Equipe!G5</f>
        <v>CD04-05-84</v>
      </c>
      <c r="K1" s="66"/>
    </row>
    <row r="2" spans="1:16" x14ac:dyDescent="0.25">
      <c r="A2" s="2"/>
      <c r="B2" s="2"/>
      <c r="C2" s="66"/>
      <c r="D2" s="66"/>
      <c r="E2" s="2"/>
      <c r="F2" s="2"/>
      <c r="G2" s="2"/>
      <c r="H2" s="2"/>
      <c r="I2" s="2"/>
      <c r="J2" s="66"/>
      <c r="K2" s="66"/>
    </row>
    <row r="3" spans="1:16" ht="23.25" x14ac:dyDescent="0.25">
      <c r="A3" s="5" t="s">
        <v>24</v>
      </c>
      <c r="B3" s="2"/>
      <c r="C3" s="66"/>
      <c r="D3" s="66"/>
      <c r="E3" s="2"/>
      <c r="F3" s="67" t="s">
        <v>29</v>
      </c>
      <c r="G3" s="68"/>
      <c r="H3" s="69"/>
      <c r="I3" s="2"/>
      <c r="J3" s="66"/>
      <c r="K3" s="66"/>
    </row>
    <row r="4" spans="1:16" x14ac:dyDescent="0.25">
      <c r="A4" s="37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1</v>
      </c>
    </row>
    <row r="5" spans="1:16" ht="18.75" x14ac:dyDescent="0.25">
      <c r="A5" s="2"/>
      <c r="B5" s="2"/>
      <c r="C5" s="70" t="s">
        <v>2</v>
      </c>
      <c r="D5" s="70"/>
      <c r="E5" s="2"/>
      <c r="F5" s="5" t="s">
        <v>26</v>
      </c>
      <c r="G5" s="2"/>
      <c r="H5" s="5" t="s">
        <v>26</v>
      </c>
      <c r="I5" s="2"/>
      <c r="J5" s="70" t="s">
        <v>2</v>
      </c>
      <c r="K5" s="70"/>
    </row>
    <row r="6" spans="1:16" x14ac:dyDescent="0.25">
      <c r="A6" s="3"/>
      <c r="B6" s="2"/>
      <c r="C6" s="2"/>
      <c r="D6" s="2"/>
      <c r="E6" s="2"/>
      <c r="F6" s="7"/>
      <c r="G6" s="2"/>
      <c r="H6" s="2"/>
      <c r="I6" s="2"/>
      <c r="J6" s="2"/>
      <c r="K6" s="4"/>
    </row>
    <row r="7" spans="1:16" x14ac:dyDescent="0.25">
      <c r="A7" s="3"/>
      <c r="B7" s="2"/>
      <c r="C7" s="62" t="s">
        <v>90</v>
      </c>
      <c r="D7" s="63"/>
      <c r="E7" s="2"/>
      <c r="F7" s="8"/>
      <c r="G7" s="8"/>
      <c r="H7" s="8"/>
      <c r="I7" s="2"/>
      <c r="J7" s="64" t="s">
        <v>100</v>
      </c>
      <c r="K7" s="65"/>
      <c r="O7" s="6" t="str">
        <f>Equipe!L7</f>
        <v>DELGADO Margaux(11) - U11</v>
      </c>
      <c r="P7" s="6" t="str">
        <f>Equipe!M7</f>
        <v>SORDERGAARD Thorvald(16) - U11</v>
      </c>
    </row>
    <row r="8" spans="1:16" ht="23.25" x14ac:dyDescent="0.35">
      <c r="A8" s="9">
        <v>0.375</v>
      </c>
      <c r="B8" s="2"/>
      <c r="C8" s="10"/>
      <c r="D8" s="10"/>
      <c r="E8" s="7"/>
      <c r="F8" s="11">
        <v>7</v>
      </c>
      <c r="G8" s="8"/>
      <c r="H8" s="11">
        <v>0</v>
      </c>
      <c r="I8" s="7"/>
      <c r="J8" s="10"/>
      <c r="K8" s="10"/>
      <c r="O8" s="6" t="str">
        <f>Equipe!L8</f>
        <v>BOUE Arthur(17) - U11</v>
      </c>
      <c r="P8" s="6" t="str">
        <f>Equipe!M8</f>
        <v>VENDEUVRE Elliot(26) - U11</v>
      </c>
    </row>
    <row r="9" spans="1:16" x14ac:dyDescent="0.25">
      <c r="A9" s="3"/>
      <c r="B9" s="2"/>
      <c r="C9" s="62" t="s">
        <v>91</v>
      </c>
      <c r="D9" s="63"/>
      <c r="E9" s="7"/>
      <c r="F9" s="12"/>
      <c r="G9" s="8"/>
      <c r="H9" s="12"/>
      <c r="I9" s="7"/>
      <c r="J9" s="64" t="s">
        <v>101</v>
      </c>
      <c r="K9" s="65"/>
      <c r="O9" s="6" t="str">
        <f>Equipe!L9</f>
        <v>THIBAULT Evan(18) - U11</v>
      </c>
      <c r="P9" s="6" t="str">
        <f>Equipe!M9</f>
        <v>DAUMAS Thomy(28) - U11</v>
      </c>
    </row>
    <row r="10" spans="1:16" ht="18.75" x14ac:dyDescent="0.25">
      <c r="A10" s="3"/>
      <c r="B10" s="2"/>
      <c r="C10" s="15"/>
      <c r="D10" s="15"/>
      <c r="E10" s="7"/>
      <c r="F10" s="12"/>
      <c r="G10" s="8"/>
      <c r="H10" s="12"/>
      <c r="I10" s="7"/>
      <c r="J10" s="15"/>
      <c r="K10" s="15"/>
      <c r="O10" s="6" t="str">
        <f>Equipe!L10</f>
        <v>DELMER Arthur(21) - U11</v>
      </c>
      <c r="P10" s="6" t="str">
        <f>Equipe!M10</f>
        <v>GALIAGA Evan(37) - U11</v>
      </c>
    </row>
    <row r="11" spans="1:16" ht="18.75" x14ac:dyDescent="0.25">
      <c r="A11" s="3"/>
      <c r="B11" s="2"/>
      <c r="C11" s="10"/>
      <c r="D11" s="10"/>
      <c r="E11" s="7"/>
      <c r="F11" s="12"/>
      <c r="G11" s="8"/>
      <c r="H11" s="12"/>
      <c r="I11" s="7"/>
      <c r="J11" s="10"/>
      <c r="K11" s="10"/>
      <c r="O11" s="6" t="str">
        <f>Equipe!L11</f>
        <v>NGUYEN WILBAL Camille(22) - U11</v>
      </c>
      <c r="P11" s="6" t="str">
        <f>Equipe!M11</f>
        <v>ACHARD Timael(44) - U11</v>
      </c>
    </row>
    <row r="12" spans="1:16" x14ac:dyDescent="0.25">
      <c r="A12" s="3"/>
      <c r="B12" s="2"/>
      <c r="C12" s="62" t="s">
        <v>92</v>
      </c>
      <c r="D12" s="63"/>
      <c r="E12" s="2"/>
      <c r="F12" s="8"/>
      <c r="G12" s="8"/>
      <c r="H12" s="8"/>
      <c r="I12" s="2"/>
      <c r="J12" s="64" t="s">
        <v>102</v>
      </c>
      <c r="K12" s="65"/>
      <c r="O12" s="6" t="str">
        <f>Equipe!L12</f>
        <v>RAVIAT Victor(14) - U10</v>
      </c>
      <c r="P12" s="6" t="str">
        <f>Equipe!M12</f>
        <v>BEC Charlotte(53) - U11</v>
      </c>
    </row>
    <row r="13" spans="1:16" ht="23.25" x14ac:dyDescent="0.35">
      <c r="A13" s="9">
        <f>A8+$A$4</f>
        <v>0.38194444444444442</v>
      </c>
      <c r="B13" s="2"/>
      <c r="C13" s="10"/>
      <c r="D13" s="10"/>
      <c r="E13" s="7"/>
      <c r="F13" s="11">
        <v>7</v>
      </c>
      <c r="G13" s="8"/>
      <c r="H13" s="11">
        <v>0</v>
      </c>
      <c r="I13" s="7"/>
      <c r="J13" s="10"/>
      <c r="K13" s="10"/>
      <c r="O13" s="6" t="str">
        <f>Equipe!L13</f>
        <v>LILLAMAND César(25) - U10</v>
      </c>
      <c r="P13" s="6" t="str">
        <f>Equipe!M13</f>
        <v>FERRACCI Anna(54) - U11</v>
      </c>
    </row>
    <row r="14" spans="1:16" x14ac:dyDescent="0.25">
      <c r="A14" s="3"/>
      <c r="B14" s="2"/>
      <c r="C14" s="62" t="s">
        <v>93</v>
      </c>
      <c r="D14" s="63"/>
      <c r="E14" s="7"/>
      <c r="F14" s="12"/>
      <c r="G14" s="8"/>
      <c r="H14" s="12"/>
      <c r="I14" s="7"/>
      <c r="J14" s="64" t="s">
        <v>103</v>
      </c>
      <c r="K14" s="65"/>
      <c r="O14" s="6" t="str">
        <f>Equipe!L14</f>
        <v>HEBERT Valentine(35) - U10</v>
      </c>
      <c r="P14" s="6" t="str">
        <f>Equipe!M14</f>
        <v>LOCK BERRUT Jules(33) - U10</v>
      </c>
    </row>
    <row r="15" spans="1:16" ht="18.75" x14ac:dyDescent="0.25">
      <c r="A15" s="3"/>
      <c r="B15" s="2"/>
      <c r="C15" s="15"/>
      <c r="D15" s="15"/>
      <c r="E15" s="7"/>
      <c r="F15" s="12"/>
      <c r="G15" s="8"/>
      <c r="H15" s="12"/>
      <c r="I15" s="7"/>
      <c r="J15" s="15"/>
      <c r="K15" s="15"/>
      <c r="O15" s="6" t="str">
        <f>Equipe!L15</f>
        <v>BONFANTI Madeleine(35) - U10</v>
      </c>
      <c r="P15" s="6" t="str">
        <f>Equipe!M15</f>
        <v>HUREL Solan(43) - U10</v>
      </c>
    </row>
    <row r="16" spans="1:16" ht="18.75" x14ac:dyDescent="0.25">
      <c r="A16" s="3"/>
      <c r="B16" s="2"/>
      <c r="C16" s="10"/>
      <c r="D16" s="10"/>
      <c r="E16" s="7"/>
      <c r="F16" s="12"/>
      <c r="G16" s="8"/>
      <c r="H16" s="12"/>
      <c r="I16" s="7"/>
      <c r="J16" s="10"/>
      <c r="K16" s="10"/>
      <c r="O16" s="6" t="str">
        <f>Equipe!L16</f>
        <v>LANDEAU  Elisa(39) - U10</v>
      </c>
      <c r="P16" s="6" t="str">
        <f>Equipe!M16</f>
        <v>DILLINGER Victor(45) - U10</v>
      </c>
    </row>
    <row r="17" spans="1:16" x14ac:dyDescent="0.25">
      <c r="A17" s="3"/>
      <c r="B17" s="2"/>
      <c r="C17" s="62" t="s">
        <v>94</v>
      </c>
      <c r="D17" s="63"/>
      <c r="E17" s="2"/>
      <c r="F17" s="8"/>
      <c r="G17" s="8"/>
      <c r="H17" s="8"/>
      <c r="I17" s="2"/>
      <c r="J17" s="64" t="s">
        <v>104</v>
      </c>
      <c r="K17" s="65"/>
      <c r="O17" s="6" t="str">
        <f>Equipe!L17</f>
        <v>DILLINGER Aurelien(42) - U10</v>
      </c>
      <c r="P17" s="6" t="str">
        <f>Equipe!M17</f>
        <v>AGOSTINI Estelle(45) - U10</v>
      </c>
    </row>
    <row r="18" spans="1:16" ht="23.25" x14ac:dyDescent="0.35">
      <c r="A18" s="9">
        <f>A13+$A$4</f>
        <v>0.38888888888888884</v>
      </c>
      <c r="B18" s="2"/>
      <c r="C18" s="10"/>
      <c r="D18" s="10"/>
      <c r="E18" s="7"/>
      <c r="F18" s="11">
        <v>8</v>
      </c>
      <c r="G18" s="8"/>
      <c r="H18" s="11">
        <v>0</v>
      </c>
      <c r="I18" s="7"/>
      <c r="J18" s="10"/>
      <c r="K18" s="10"/>
      <c r="O18" s="6" t="e">
        <f>Equipe!L18</f>
        <v>#REF!</v>
      </c>
      <c r="P18" s="6" t="str">
        <f>Equipe!M18</f>
        <v>SPERLING  Swan(46) - U10</v>
      </c>
    </row>
    <row r="19" spans="1:16" x14ac:dyDescent="0.25">
      <c r="A19" s="3"/>
      <c r="B19" s="2"/>
      <c r="C19" s="62" t="s">
        <v>95</v>
      </c>
      <c r="D19" s="63"/>
      <c r="E19" s="7"/>
      <c r="F19" s="12"/>
      <c r="G19" s="8"/>
      <c r="H19" s="12"/>
      <c r="I19" s="7"/>
      <c r="J19" s="64" t="s">
        <v>105</v>
      </c>
      <c r="K19" s="65"/>
    </row>
    <row r="20" spans="1:16" ht="18.75" x14ac:dyDescent="0.3">
      <c r="A20" s="3"/>
      <c r="B20" s="2"/>
      <c r="C20" s="16"/>
      <c r="D20" s="16"/>
      <c r="E20" s="7"/>
      <c r="F20" s="12"/>
      <c r="G20" s="8"/>
      <c r="H20" s="12"/>
      <c r="I20" s="7"/>
      <c r="J20" s="15"/>
      <c r="K20" s="14"/>
    </row>
    <row r="21" spans="1:16" ht="18.75" x14ac:dyDescent="0.3">
      <c r="A21" s="3"/>
      <c r="B21" s="2"/>
      <c r="C21" s="10"/>
      <c r="D21" s="10"/>
      <c r="E21" s="7"/>
      <c r="F21" s="12"/>
      <c r="G21" s="8"/>
      <c r="H21" s="12"/>
      <c r="I21" s="7"/>
      <c r="J21" s="13"/>
      <c r="K21" s="14"/>
    </row>
    <row r="22" spans="1:16" x14ac:dyDescent="0.25">
      <c r="A22" s="3"/>
      <c r="B22" s="2"/>
      <c r="C22" s="62" t="s">
        <v>96</v>
      </c>
      <c r="D22" s="63"/>
      <c r="E22" s="2"/>
      <c r="F22" s="8"/>
      <c r="G22" s="8"/>
      <c r="H22" s="8"/>
      <c r="I22" s="2"/>
      <c r="J22" s="64" t="s">
        <v>106</v>
      </c>
      <c r="K22" s="65"/>
    </row>
    <row r="23" spans="1:16" ht="23.25" x14ac:dyDescent="0.35">
      <c r="A23" s="9">
        <f>A18+$A$4</f>
        <v>0.39583333333333326</v>
      </c>
      <c r="B23" s="2"/>
      <c r="C23" s="10"/>
      <c r="D23" s="10"/>
      <c r="E23" s="7"/>
      <c r="F23" s="11">
        <v>7</v>
      </c>
      <c r="G23" s="8"/>
      <c r="H23" s="11">
        <v>2</v>
      </c>
      <c r="I23" s="7"/>
      <c r="J23" s="13"/>
      <c r="K23" s="14"/>
    </row>
    <row r="24" spans="1:16" x14ac:dyDescent="0.25">
      <c r="A24" s="3"/>
      <c r="B24" s="2"/>
      <c r="C24" s="62" t="s">
        <v>97</v>
      </c>
      <c r="D24" s="63"/>
      <c r="E24" s="7"/>
      <c r="F24" s="7"/>
      <c r="G24" s="8"/>
      <c r="H24" s="7"/>
      <c r="I24" s="7"/>
      <c r="J24" s="64" t="s">
        <v>107</v>
      </c>
      <c r="K24" s="65"/>
    </row>
    <row r="25" spans="1:16" ht="18.75" x14ac:dyDescent="0.25">
      <c r="A25" s="3"/>
      <c r="B25" s="2"/>
      <c r="C25" s="15"/>
      <c r="D25" s="15"/>
      <c r="E25" s="7"/>
      <c r="F25" s="7"/>
      <c r="G25" s="8"/>
      <c r="H25" s="7"/>
      <c r="I25" s="7"/>
      <c r="J25" s="15"/>
      <c r="K25" s="13"/>
    </row>
    <row r="26" spans="1:16" x14ac:dyDescent="0.25">
      <c r="G26" s="8"/>
    </row>
    <row r="27" spans="1:16" x14ac:dyDescent="0.25">
      <c r="A27" s="3"/>
      <c r="B27" s="2"/>
      <c r="C27" s="62" t="s">
        <v>98</v>
      </c>
      <c r="D27" s="63"/>
      <c r="E27" s="2"/>
      <c r="F27" s="8"/>
      <c r="G27" s="8"/>
      <c r="H27" s="8"/>
      <c r="I27" s="2"/>
      <c r="J27" s="64" t="s">
        <v>108</v>
      </c>
      <c r="K27" s="65"/>
    </row>
    <row r="28" spans="1:16" ht="23.25" x14ac:dyDescent="0.35">
      <c r="A28" s="9">
        <f>A23+$A$4</f>
        <v>0.40277777777777768</v>
      </c>
      <c r="B28" s="2"/>
      <c r="C28" s="10"/>
      <c r="D28" s="10"/>
      <c r="E28" s="7"/>
      <c r="F28" s="11">
        <v>3</v>
      </c>
      <c r="G28" s="8"/>
      <c r="H28" s="11">
        <v>3</v>
      </c>
      <c r="I28" s="7"/>
      <c r="J28" s="10"/>
      <c r="K28" s="10"/>
    </row>
    <row r="29" spans="1:16" x14ac:dyDescent="0.25">
      <c r="A29" s="3"/>
      <c r="B29" s="2"/>
      <c r="C29" s="62" t="s">
        <v>99</v>
      </c>
      <c r="D29" s="63"/>
      <c r="E29" s="7"/>
      <c r="F29" s="12"/>
      <c r="G29" s="8"/>
      <c r="H29" s="12"/>
      <c r="I29" s="7"/>
      <c r="J29" s="64" t="s">
        <v>109</v>
      </c>
      <c r="K29" s="65"/>
    </row>
    <row r="30" spans="1:16" ht="18.75" x14ac:dyDescent="0.3">
      <c r="A30" s="3"/>
      <c r="B30" s="2"/>
      <c r="C30" s="16"/>
      <c r="D30" s="16"/>
      <c r="E30" s="7"/>
      <c r="F30" s="12"/>
      <c r="G30" s="8"/>
      <c r="H30" s="12"/>
      <c r="I30" s="7"/>
      <c r="J30" s="15"/>
      <c r="K30" s="14"/>
    </row>
    <row r="31" spans="1:16" ht="15" customHeight="1" x14ac:dyDescent="0.25"/>
    <row r="32" spans="1:16" ht="20.25" customHeight="1" x14ac:dyDescent="0.25">
      <c r="E32" s="59">
        <f>F28+F23+F18+F13+F8</f>
        <v>32</v>
      </c>
      <c r="F32" s="59"/>
      <c r="G32" s="60" t="s">
        <v>0</v>
      </c>
      <c r="H32" s="59">
        <f>H28+H23+H18+H13+H8</f>
        <v>5</v>
      </c>
      <c r="I32" s="59"/>
    </row>
    <row r="33" spans="5:9" ht="24.75" customHeight="1" x14ac:dyDescent="0.25">
      <c r="E33" s="59"/>
      <c r="F33" s="59"/>
      <c r="G33" s="61"/>
      <c r="H33" s="59"/>
      <c r="I33" s="59"/>
    </row>
  </sheetData>
  <mergeCells count="28">
    <mergeCell ref="C7:D7"/>
    <mergeCell ref="J7:K7"/>
    <mergeCell ref="C1:D3"/>
    <mergeCell ref="J1:K3"/>
    <mergeCell ref="F3:H3"/>
    <mergeCell ref="C5:D5"/>
    <mergeCell ref="J5:K5"/>
    <mergeCell ref="C9:D9"/>
    <mergeCell ref="J9:K9"/>
    <mergeCell ref="C12:D12"/>
    <mergeCell ref="J12:K12"/>
    <mergeCell ref="C14:D14"/>
    <mergeCell ref="J14:K14"/>
    <mergeCell ref="C17:D17"/>
    <mergeCell ref="J17:K17"/>
    <mergeCell ref="C19:D19"/>
    <mergeCell ref="J19:K19"/>
    <mergeCell ref="C22:D22"/>
    <mergeCell ref="J22:K22"/>
    <mergeCell ref="E32:F33"/>
    <mergeCell ref="G32:G33"/>
    <mergeCell ref="H32:I33"/>
    <mergeCell ref="C24:D24"/>
    <mergeCell ref="J24:K24"/>
    <mergeCell ref="C27:D27"/>
    <mergeCell ref="J27:K27"/>
    <mergeCell ref="C29:D29"/>
    <mergeCell ref="J29:K29"/>
  </mergeCells>
  <dataValidations count="3">
    <dataValidation type="list" allowBlank="1" showInputMessage="1" showErrorMessage="1" sqref="J7:K7 J9:K9 J12:K12 J14:K14 J17:K17 J19:K19 J22:K22 J24:K24 J27:K27 J29:K29">
      <formula1>$P$6:$P$20</formula1>
    </dataValidation>
    <dataValidation type="list" allowBlank="1" showInputMessage="1" showErrorMessage="1" sqref="C7:D7 C9:D9 C12:D12 C14:D14 C17:D17 C19:D19 C22:D22 C24:D24 C27:D27 C29:D29">
      <formula1>$O$6:$O$20</formula1>
    </dataValidation>
    <dataValidation type="list" allowBlank="1" showInputMessage="1" showErrorMessage="1" sqref="C15 C25 J10 J15 C10">
      <formula1>$N$26:$N$31</formula1>
    </dataValidation>
  </dataValidations>
  <pageMargins left="1.6929133858267718" right="0.70866141732283472" top="0.55118110236220474" bottom="0.23622047244094491" header="0.31496062992125984" footer="0.31496062992125984"/>
  <pageSetup paperSize="8" scale="1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8" workbookViewId="0">
      <pane ySplit="7065" topLeftCell="A26"/>
      <selection activeCell="H26" sqref="H26"/>
      <selection pane="bottomLeft" activeCell="C26" sqref="C26:D26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6" ht="15.6" customHeight="1" x14ac:dyDescent="0.25">
      <c r="A1" s="1"/>
      <c r="B1" s="1"/>
      <c r="C1" s="66" t="str">
        <f>Equipe!B5</f>
        <v>CD13</v>
      </c>
      <c r="D1" s="66"/>
      <c r="E1" s="1"/>
      <c r="F1" s="1"/>
      <c r="G1" s="3"/>
      <c r="H1" s="4"/>
      <c r="I1" s="1"/>
      <c r="J1" s="66" t="str">
        <f>Equipe!G5</f>
        <v>CD04-05-84</v>
      </c>
      <c r="K1" s="66"/>
    </row>
    <row r="2" spans="1:16" ht="15.6" customHeight="1" x14ac:dyDescent="0.25">
      <c r="A2" s="2"/>
      <c r="B2" s="2"/>
      <c r="C2" s="66"/>
      <c r="D2" s="66"/>
      <c r="E2" s="2"/>
      <c r="F2" s="2"/>
      <c r="G2" s="2"/>
      <c r="H2" s="2"/>
      <c r="I2" s="2"/>
      <c r="J2" s="66"/>
      <c r="K2" s="66"/>
    </row>
    <row r="3" spans="1:16" ht="23.45" customHeight="1" x14ac:dyDescent="0.25">
      <c r="A3" s="5" t="s">
        <v>25</v>
      </c>
      <c r="B3" s="2"/>
      <c r="C3" s="66"/>
      <c r="D3" s="66"/>
      <c r="E3" s="2"/>
      <c r="F3" s="67" t="s">
        <v>3</v>
      </c>
      <c r="G3" s="68"/>
      <c r="H3" s="69"/>
      <c r="I3" s="2"/>
      <c r="J3" s="66"/>
      <c r="K3" s="66"/>
    </row>
    <row r="4" spans="1:16" x14ac:dyDescent="0.25">
      <c r="A4" s="37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6" ht="18.75" x14ac:dyDescent="0.25">
      <c r="A5" s="2"/>
      <c r="B5" s="2"/>
      <c r="C5" s="70" t="s">
        <v>2</v>
      </c>
      <c r="D5" s="70"/>
      <c r="E5" s="2"/>
      <c r="F5" s="5" t="s">
        <v>26</v>
      </c>
      <c r="G5" s="2"/>
      <c r="H5" s="5" t="s">
        <v>26</v>
      </c>
      <c r="I5" s="2"/>
      <c r="J5" s="70" t="s">
        <v>2</v>
      </c>
      <c r="K5" s="70"/>
    </row>
    <row r="6" spans="1:16" x14ac:dyDescent="0.25">
      <c r="A6" s="3"/>
      <c r="B6" s="2"/>
      <c r="C6" s="2"/>
      <c r="D6" s="2"/>
      <c r="E6" s="2"/>
      <c r="F6" s="7"/>
      <c r="G6" s="2"/>
      <c r="H6" s="2"/>
      <c r="I6" s="2"/>
      <c r="J6" s="2"/>
      <c r="K6" s="4"/>
    </row>
    <row r="7" spans="1:16" x14ac:dyDescent="0.25">
      <c r="O7" s="6" t="str">
        <f>Equipe!L7</f>
        <v>DELGADO Margaux(11) - U11</v>
      </c>
      <c r="P7" s="6" t="str">
        <f>Equipe!M7</f>
        <v>SORDERGAARD Thorvald(16) - U11</v>
      </c>
    </row>
    <row r="8" spans="1:16" ht="23.25" x14ac:dyDescent="0.35">
      <c r="A8" s="9" t="s">
        <v>110</v>
      </c>
      <c r="B8" s="2"/>
      <c r="C8" s="64" t="s">
        <v>90</v>
      </c>
      <c r="D8" s="65"/>
      <c r="E8" s="12"/>
      <c r="F8" s="11">
        <v>3</v>
      </c>
      <c r="H8" s="11">
        <v>4</v>
      </c>
      <c r="I8" s="12"/>
      <c r="J8" s="64" t="s">
        <v>102</v>
      </c>
      <c r="K8" s="65"/>
      <c r="O8" s="6" t="str">
        <f>Equipe!L8</f>
        <v>BOUE Arthur(17) - U11</v>
      </c>
      <c r="P8" s="6" t="str">
        <f>Equipe!M8</f>
        <v>VENDEUVRE Elliot(26) - U11</v>
      </c>
    </row>
    <row r="9" spans="1:16" ht="18.75" x14ac:dyDescent="0.3">
      <c r="A9" s="3"/>
      <c r="B9" s="2"/>
      <c r="C9" s="17"/>
      <c r="D9" s="17"/>
      <c r="E9" s="12"/>
      <c r="F9" s="18"/>
      <c r="H9" s="18"/>
      <c r="I9" s="12"/>
      <c r="J9" s="17"/>
      <c r="K9" s="19"/>
      <c r="O9" s="6" t="str">
        <f>Equipe!L9</f>
        <v>THIBAULT Evan(18) - U11</v>
      </c>
      <c r="P9" s="6" t="str">
        <f>Equipe!M9</f>
        <v>DAUMAS Thomy(28) - U11</v>
      </c>
    </row>
    <row r="10" spans="1:16" ht="23.25" x14ac:dyDescent="0.35">
      <c r="A10" s="9" t="s">
        <v>110</v>
      </c>
      <c r="B10" s="2"/>
      <c r="C10" s="64" t="s">
        <v>96</v>
      </c>
      <c r="D10" s="65"/>
      <c r="E10" s="12"/>
      <c r="F10" s="11">
        <v>8</v>
      </c>
      <c r="H10" s="11">
        <v>0</v>
      </c>
      <c r="I10" s="12"/>
      <c r="J10" s="64" t="s">
        <v>100</v>
      </c>
      <c r="K10" s="65"/>
      <c r="O10" s="6" t="str">
        <f>Equipe!L10</f>
        <v>DELMER Arthur(21) - U11</v>
      </c>
      <c r="P10" s="6" t="str">
        <f>Equipe!M10</f>
        <v>GALIAGA Evan(37) - U11</v>
      </c>
    </row>
    <row r="11" spans="1:16" ht="18.75" x14ac:dyDescent="0.3">
      <c r="A11" s="3"/>
      <c r="B11" s="2"/>
      <c r="C11" s="17"/>
      <c r="D11" s="17"/>
      <c r="E11" s="12"/>
      <c r="F11" s="18"/>
      <c r="H11" s="18"/>
      <c r="I11" s="12"/>
      <c r="J11" s="17"/>
      <c r="K11" s="19"/>
      <c r="O11" s="6" t="str">
        <f>Equipe!L11</f>
        <v>NGUYEN WILBAL Camille(22) - U11</v>
      </c>
      <c r="P11" s="6" t="str">
        <f>Equipe!M11</f>
        <v>ACHARD Timael(44) - U11</v>
      </c>
    </row>
    <row r="12" spans="1:16" ht="23.25" x14ac:dyDescent="0.35">
      <c r="A12" s="9" t="s">
        <v>111</v>
      </c>
      <c r="B12" s="2"/>
      <c r="C12" s="64" t="s">
        <v>92</v>
      </c>
      <c r="D12" s="65"/>
      <c r="E12" s="12"/>
      <c r="F12" s="11">
        <v>8</v>
      </c>
      <c r="H12" s="11">
        <v>0</v>
      </c>
      <c r="I12" s="12"/>
      <c r="J12" s="64" t="s">
        <v>116</v>
      </c>
      <c r="K12" s="65"/>
      <c r="O12" s="6" t="str">
        <f>Equipe!L12</f>
        <v>RAVIAT Victor(14) - U10</v>
      </c>
      <c r="P12" s="6" t="str">
        <f>Equipe!M12</f>
        <v>BEC Charlotte(53) - U11</v>
      </c>
    </row>
    <row r="13" spans="1:16" ht="18.75" x14ac:dyDescent="0.3">
      <c r="A13" s="3"/>
      <c r="B13" s="2"/>
      <c r="C13" s="17"/>
      <c r="D13" s="17"/>
      <c r="E13" s="12"/>
      <c r="F13" s="18"/>
      <c r="H13" s="18"/>
      <c r="I13" s="12"/>
      <c r="J13" s="17"/>
      <c r="K13" s="19"/>
      <c r="O13" s="6" t="str">
        <f>Equipe!L13</f>
        <v>LILLAMAND César(25) - U10</v>
      </c>
      <c r="P13" s="6" t="str">
        <f>Equipe!M13</f>
        <v>FERRACCI Anna(54) - U11</v>
      </c>
    </row>
    <row r="14" spans="1:16" ht="23.25" x14ac:dyDescent="0.35">
      <c r="A14" s="9" t="s">
        <v>111</v>
      </c>
      <c r="B14" s="2"/>
      <c r="C14" s="64" t="s">
        <v>94</v>
      </c>
      <c r="D14" s="65"/>
      <c r="E14" s="12"/>
      <c r="F14" s="11">
        <v>3</v>
      </c>
      <c r="H14" s="11">
        <v>2</v>
      </c>
      <c r="I14" s="12"/>
      <c r="J14" s="64" t="s">
        <v>108</v>
      </c>
      <c r="K14" s="65"/>
      <c r="O14" s="6" t="str">
        <f>Equipe!L14</f>
        <v>HEBERT Valentine(35) - U10</v>
      </c>
      <c r="P14" s="6" t="str">
        <f>Equipe!M14</f>
        <v>LOCK BERRUT Jules(33) - U10</v>
      </c>
    </row>
    <row r="15" spans="1:16" x14ac:dyDescent="0.25">
      <c r="O15" s="6" t="str">
        <f>Equipe!L15</f>
        <v>BONFANTI Madeleine(35) - U10</v>
      </c>
      <c r="P15" s="6" t="str">
        <f>Equipe!M15</f>
        <v>HUREL Solan(43) - U10</v>
      </c>
    </row>
    <row r="16" spans="1:16" ht="23.25" x14ac:dyDescent="0.35">
      <c r="A16" s="9" t="s">
        <v>112</v>
      </c>
      <c r="B16" s="2"/>
      <c r="C16" s="64" t="s">
        <v>93</v>
      </c>
      <c r="D16" s="65"/>
      <c r="E16" s="12"/>
      <c r="F16" s="11">
        <v>5</v>
      </c>
      <c r="H16" s="11">
        <v>3</v>
      </c>
      <c r="I16" s="12"/>
      <c r="J16" s="64" t="s">
        <v>117</v>
      </c>
      <c r="K16" s="65"/>
      <c r="O16" s="6" t="str">
        <f>Equipe!L16</f>
        <v>LANDEAU  Elisa(39) - U10</v>
      </c>
      <c r="P16" s="6" t="str">
        <f>Equipe!M16</f>
        <v>DILLINGER Victor(45) - U10</v>
      </c>
    </row>
    <row r="17" spans="1:16" ht="18.75" x14ac:dyDescent="0.3">
      <c r="A17" s="3"/>
      <c r="B17" s="2"/>
      <c r="C17" s="17"/>
      <c r="D17" s="17"/>
      <c r="E17" s="12"/>
      <c r="F17" s="18"/>
      <c r="H17" s="18"/>
      <c r="I17" s="12"/>
      <c r="J17" s="17"/>
      <c r="K17" s="19"/>
      <c r="O17" s="6" t="str">
        <f>Equipe!L17</f>
        <v>DILLINGER Aurelien(42) - U10</v>
      </c>
      <c r="P17" s="6" t="str">
        <f>Equipe!M17</f>
        <v>AGOSTINI Estelle(45) - U10</v>
      </c>
    </row>
    <row r="18" spans="1:16" ht="23.25" x14ac:dyDescent="0.35">
      <c r="A18" s="9" t="s">
        <v>112</v>
      </c>
      <c r="B18" s="2"/>
      <c r="C18" s="64" t="s">
        <v>91</v>
      </c>
      <c r="D18" s="65"/>
      <c r="E18" s="12"/>
      <c r="F18" s="11">
        <v>7</v>
      </c>
      <c r="H18" s="11">
        <v>1</v>
      </c>
      <c r="I18" s="12"/>
      <c r="J18" s="64" t="s">
        <v>105</v>
      </c>
      <c r="K18" s="65"/>
      <c r="O18" s="6" t="e">
        <f>Equipe!L18</f>
        <v>#REF!</v>
      </c>
      <c r="P18" s="6" t="str">
        <f>Equipe!M18</f>
        <v>SPERLING  Swan(46) - U10</v>
      </c>
    </row>
    <row r="19" spans="1:16" ht="18.75" x14ac:dyDescent="0.3">
      <c r="A19" s="3"/>
      <c r="B19" s="2"/>
      <c r="C19" s="17"/>
      <c r="D19" s="17"/>
      <c r="E19" s="12"/>
      <c r="F19" s="18"/>
      <c r="H19" s="18"/>
      <c r="I19" s="12"/>
      <c r="J19" s="17"/>
      <c r="K19" s="19"/>
    </row>
    <row r="20" spans="1:16" ht="23.25" x14ac:dyDescent="0.35">
      <c r="A20" s="9" t="s">
        <v>113</v>
      </c>
      <c r="B20" s="2"/>
      <c r="C20" s="64" t="s">
        <v>97</v>
      </c>
      <c r="D20" s="65"/>
      <c r="E20" s="12"/>
      <c r="F20" s="11">
        <v>6</v>
      </c>
      <c r="H20" s="11">
        <v>2</v>
      </c>
      <c r="I20" s="12"/>
      <c r="J20" s="64" t="s">
        <v>107</v>
      </c>
      <c r="K20" s="65"/>
    </row>
    <row r="21" spans="1:16" ht="18.75" x14ac:dyDescent="0.3">
      <c r="A21" s="3"/>
      <c r="B21" s="2"/>
      <c r="C21" s="17"/>
      <c r="D21" s="17"/>
      <c r="E21" s="12"/>
      <c r="F21" s="18"/>
      <c r="H21" s="18"/>
      <c r="I21" s="12"/>
      <c r="J21" s="17"/>
      <c r="K21" s="19"/>
    </row>
    <row r="22" spans="1:16" ht="23.25" x14ac:dyDescent="0.35">
      <c r="A22" s="9" t="s">
        <v>113</v>
      </c>
      <c r="B22" s="2"/>
      <c r="C22" s="64" t="s">
        <v>115</v>
      </c>
      <c r="D22" s="65"/>
      <c r="E22" s="12"/>
      <c r="F22" s="11">
        <v>7</v>
      </c>
      <c r="H22" s="11">
        <v>0</v>
      </c>
      <c r="I22" s="12"/>
      <c r="J22" s="64" t="s">
        <v>106</v>
      </c>
      <c r="K22" s="65"/>
    </row>
    <row r="23" spans="1:16" ht="23.25" x14ac:dyDescent="0.35">
      <c r="A23" s="20"/>
      <c r="B23" s="2"/>
      <c r="C23" s="15"/>
      <c r="D23" s="15"/>
      <c r="E23" s="12"/>
      <c r="F23" s="21"/>
      <c r="H23" s="21"/>
      <c r="I23" s="12"/>
      <c r="J23" s="15"/>
      <c r="K23" s="14"/>
    </row>
    <row r="24" spans="1:16" ht="23.25" x14ac:dyDescent="0.35">
      <c r="A24" s="9" t="s">
        <v>114</v>
      </c>
      <c r="B24" s="22"/>
      <c r="C24" s="64" t="s">
        <v>99</v>
      </c>
      <c r="D24" s="65"/>
      <c r="E24" s="23"/>
      <c r="F24" s="24">
        <v>6</v>
      </c>
      <c r="H24" s="24">
        <v>3</v>
      </c>
      <c r="I24" s="23"/>
      <c r="J24" s="64" t="s">
        <v>109</v>
      </c>
      <c r="K24" s="65"/>
    </row>
    <row r="25" spans="1:16" ht="18.75" x14ac:dyDescent="0.3">
      <c r="A25" s="25"/>
      <c r="B25" s="22"/>
      <c r="C25" s="26"/>
      <c r="D25" s="26"/>
      <c r="E25" s="23"/>
      <c r="F25" s="27"/>
      <c r="H25" s="27"/>
      <c r="I25" s="23"/>
      <c r="J25" s="26"/>
      <c r="K25" s="28"/>
    </row>
    <row r="26" spans="1:16" ht="23.25" x14ac:dyDescent="0.35">
      <c r="A26" s="9" t="s">
        <v>114</v>
      </c>
      <c r="B26" s="22"/>
      <c r="C26" s="64" t="s">
        <v>95</v>
      </c>
      <c r="D26" s="65"/>
      <c r="E26" s="23"/>
      <c r="F26" s="24">
        <v>9</v>
      </c>
      <c r="H26" s="24">
        <v>0</v>
      </c>
      <c r="I26" s="23"/>
      <c r="J26" s="64" t="s">
        <v>103</v>
      </c>
      <c r="K26" s="65"/>
    </row>
    <row r="27" spans="1:16" ht="18.75" x14ac:dyDescent="0.3">
      <c r="A27" s="25"/>
      <c r="B27" s="22"/>
      <c r="C27" s="26"/>
      <c r="D27" s="26"/>
      <c r="E27" s="23"/>
      <c r="F27" s="27"/>
      <c r="H27" s="27"/>
      <c r="I27" s="23"/>
      <c r="J27" s="26"/>
      <c r="K27" s="28"/>
    </row>
    <row r="29" spans="1:16" ht="23.25" customHeight="1" x14ac:dyDescent="0.25">
      <c r="E29" s="59">
        <f>SUM(F8:F27)</f>
        <v>62</v>
      </c>
      <c r="F29" s="59"/>
      <c r="G29" s="71" t="s">
        <v>0</v>
      </c>
      <c r="H29" s="59">
        <f>SUM(H8:H27)</f>
        <v>15</v>
      </c>
      <c r="I29" s="59"/>
    </row>
    <row r="30" spans="1:16" ht="23.25" customHeight="1" x14ac:dyDescent="0.25">
      <c r="E30" s="59"/>
      <c r="F30" s="59"/>
      <c r="G30" s="72"/>
      <c r="H30" s="59"/>
      <c r="I30" s="59"/>
    </row>
  </sheetData>
  <mergeCells count="28">
    <mergeCell ref="C1:D3"/>
    <mergeCell ref="J1:K3"/>
    <mergeCell ref="F3:H3"/>
    <mergeCell ref="C5:D5"/>
    <mergeCell ref="J5:K5"/>
    <mergeCell ref="E29:F30"/>
    <mergeCell ref="G29:G30"/>
    <mergeCell ref="H29:I30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J26:K26"/>
    <mergeCell ref="C10:D10"/>
    <mergeCell ref="J10:K10"/>
    <mergeCell ref="C12:D12"/>
    <mergeCell ref="J12:K12"/>
    <mergeCell ref="C14:D14"/>
    <mergeCell ref="J14:K14"/>
  </mergeCells>
  <dataValidations count="3">
    <dataValidation type="list" allowBlank="1" showInputMessage="1" showErrorMessage="1" sqref="J8:K8 J10:K10 J12:K12 J14:K14 J16:K16 J18:K18 J20:K20 J22:K22 J24:K24 J26:K26">
      <formula1>$P$6:$P$20</formula1>
    </dataValidation>
    <dataValidation type="list" allowBlank="1" showInputMessage="1" showErrorMessage="1" sqref="C8:D8 C10:D10 C12:D12 C14:D14 C16:D16 C18:D18 C20:D20 C22:D22 C24:D24 C26:D26">
      <formula1>$O$6:$O$20</formula1>
    </dataValidation>
    <dataValidation type="list" allowBlank="1" showInputMessage="1" showErrorMessage="1" sqref="C23">
      <formula1>$N$22:$N$34</formula1>
    </dataValidation>
  </dataValidations>
  <pageMargins left="1.4566929133858268" right="0.74803149606299213" top="0.27559055118110237" bottom="0.19685039370078741" header="0.19685039370078741" footer="0.11811023622047245"/>
  <pageSetup paperSize="9" scale="8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I10" sqref="I10"/>
    </sheetView>
  </sheetViews>
  <sheetFormatPr baseColWidth="10" defaultRowHeight="15.75" x14ac:dyDescent="0.25"/>
  <cols>
    <col min="1" max="1" width="16.25" customWidth="1"/>
    <col min="2" max="2" width="3.25" customWidth="1"/>
    <col min="4" max="4" width="3.25" customWidth="1"/>
    <col min="5" max="5" width="16.25" bestFit="1" customWidth="1"/>
  </cols>
  <sheetData>
    <row r="1" spans="1:7" ht="30" x14ac:dyDescent="0.55000000000000004">
      <c r="A1" s="74" t="str">
        <f>Equipe!A3</f>
        <v xml:space="preserve"> </v>
      </c>
      <c r="B1" s="74"/>
      <c r="C1" s="74"/>
      <c r="D1" s="74"/>
      <c r="E1" s="74"/>
      <c r="F1" s="31"/>
      <c r="G1" s="6"/>
    </row>
    <row r="2" spans="1:7" ht="55.5" customHeight="1" x14ac:dyDescent="0.55000000000000004">
      <c r="A2" s="75"/>
      <c r="B2" s="76"/>
      <c r="C2" s="76"/>
      <c r="D2" s="76"/>
      <c r="E2" s="76"/>
      <c r="F2" s="31"/>
      <c r="G2" s="6"/>
    </row>
    <row r="3" spans="1:7" ht="33.75" x14ac:dyDescent="0.5">
      <c r="A3" s="35" t="str">
        <f>Equipe!B5</f>
        <v>CD13</v>
      </c>
      <c r="B3" s="33"/>
      <c r="C3" s="34"/>
      <c r="D3" s="33"/>
      <c r="E3" s="36" t="str">
        <f>Equipe!G5</f>
        <v>CD04-05-84</v>
      </c>
      <c r="F3" s="32"/>
      <c r="G3" s="6"/>
    </row>
    <row r="4" spans="1:7" ht="12" customHeight="1" x14ac:dyDescent="0.55000000000000004">
      <c r="A4" s="31"/>
      <c r="B4" s="31"/>
      <c r="C4" s="31"/>
      <c r="D4" s="31"/>
      <c r="E4" s="31"/>
      <c r="F4" s="31"/>
      <c r="G4" s="6"/>
    </row>
    <row r="5" spans="1:7" ht="23.1" customHeight="1" x14ac:dyDescent="0.25">
      <c r="A5" s="73">
        <f>foursome!E32+Single!E29</f>
        <v>94</v>
      </c>
      <c r="B5" s="30"/>
      <c r="C5" s="77" t="s">
        <v>0</v>
      </c>
      <c r="D5" s="6"/>
      <c r="E5" s="73">
        <f>foursome!H32+Single!H29</f>
        <v>20</v>
      </c>
      <c r="F5" s="29"/>
      <c r="G5" s="6"/>
    </row>
    <row r="6" spans="1:7" ht="23.1" customHeight="1" x14ac:dyDescent="0.25">
      <c r="A6" s="73"/>
      <c r="B6" s="30"/>
      <c r="C6" s="77"/>
      <c r="D6" s="29"/>
      <c r="E6" s="73"/>
      <c r="F6" s="29"/>
      <c r="G6" s="6"/>
    </row>
    <row r="7" spans="1:7" ht="15.75" customHeight="1" x14ac:dyDescent="0.25">
      <c r="A7" s="6"/>
      <c r="B7" s="6"/>
      <c r="C7" s="6"/>
      <c r="D7" s="6"/>
      <c r="E7" s="6"/>
      <c r="F7" s="6"/>
      <c r="G7" s="6"/>
    </row>
  </sheetData>
  <mergeCells count="5">
    <mergeCell ref="E5:E6"/>
    <mergeCell ref="A5:A6"/>
    <mergeCell ref="A1:E1"/>
    <mergeCell ref="A2:E2"/>
    <mergeCell ref="C5:C6"/>
  </mergeCells>
  <pageMargins left="1.67" right="0.75" top="1.54" bottom="0.62" header="0.5" footer="0.12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30" workbookViewId="0">
      <selection activeCell="C10" sqref="C10:E10"/>
    </sheetView>
  </sheetViews>
  <sheetFormatPr baseColWidth="10" defaultRowHeight="15.75" x14ac:dyDescent="0.25"/>
  <cols>
    <col min="1" max="1" width="5.5" customWidth="1"/>
    <col min="2" max="2" width="4" customWidth="1"/>
    <col min="3" max="9" width="14.75" customWidth="1"/>
    <col min="10" max="10" width="15.625" customWidth="1"/>
  </cols>
  <sheetData>
    <row r="1" spans="1:10" x14ac:dyDescent="0.25">
      <c r="C1" s="78" t="s">
        <v>77</v>
      </c>
      <c r="D1" s="79"/>
      <c r="E1" s="79"/>
      <c r="F1" s="79"/>
      <c r="G1" s="82" t="s">
        <v>78</v>
      </c>
      <c r="H1" s="82"/>
      <c r="I1" s="82"/>
      <c r="J1" s="83"/>
    </row>
    <row r="2" spans="1:10" x14ac:dyDescent="0.25">
      <c r="C2" s="108"/>
      <c r="D2" s="109"/>
      <c r="E2" s="109"/>
      <c r="F2" s="109"/>
      <c r="G2" s="110"/>
      <c r="H2" s="110"/>
      <c r="I2" s="110"/>
      <c r="J2" s="111"/>
    </row>
    <row r="3" spans="1:10" ht="55.5" customHeight="1" x14ac:dyDescent="0.25">
      <c r="C3" s="80"/>
      <c r="D3" s="81"/>
      <c r="E3" s="81"/>
      <c r="F3" s="81"/>
      <c r="G3" s="84"/>
      <c r="H3" s="84"/>
      <c r="I3" s="84"/>
      <c r="J3" s="85"/>
    </row>
    <row r="4" spans="1:10" ht="30" customHeight="1" x14ac:dyDescent="0.25">
      <c r="C4" s="118" t="str">
        <f>IF(C8="CD04-05-84","HAUTES Alpes, Alpes Hautes Provence, VAUCLUSE",IF(C8="CD06","ALPES MARITIMES",IF(C8="CD83","VAR",IF(C8="CD13","BOUCHES DU RHÔNE",0))))</f>
        <v>BOUCHES DU RHÔNE</v>
      </c>
      <c r="D4" s="119"/>
      <c r="E4" s="119"/>
      <c r="F4" s="116" t="s">
        <v>79</v>
      </c>
      <c r="G4" s="116"/>
      <c r="H4" s="112" t="str">
        <f>IF(H8="CD04-05-84","HAUTES Alpes, Alpes Hautes Provence, VAUCLUSE",IF(H8="CD06","ALPES MARITIMES",IF(H8="CD83","VAR",IF(H8="CD13","BOUCHES DU RHÔNE",0))))</f>
        <v>HAUTES Alpes, Alpes Hautes Provence, VAUCLUSE</v>
      </c>
      <c r="I4" s="112"/>
      <c r="J4" s="113"/>
    </row>
    <row r="5" spans="1:10" ht="16.5" customHeight="1" x14ac:dyDescent="0.25">
      <c r="C5" s="120"/>
      <c r="D5" s="121"/>
      <c r="E5" s="121"/>
      <c r="F5" s="117"/>
      <c r="G5" s="117"/>
      <c r="H5" s="114"/>
      <c r="I5" s="114"/>
      <c r="J5" s="115"/>
    </row>
    <row r="6" spans="1:10" ht="16.5" customHeight="1" x14ac:dyDescent="0.25">
      <c r="C6" s="46"/>
      <c r="F6" s="52" t="s">
        <v>89</v>
      </c>
      <c r="G6" s="55">
        <v>45756</v>
      </c>
      <c r="H6" s="53"/>
      <c r="I6" s="53"/>
      <c r="J6" s="54"/>
    </row>
    <row r="7" spans="1:10" ht="7.5" customHeight="1" x14ac:dyDescent="0.25">
      <c r="C7" s="46"/>
      <c r="F7" s="55"/>
      <c r="G7" s="52"/>
      <c r="H7" s="53"/>
      <c r="I7" s="53"/>
      <c r="J7" s="54"/>
    </row>
    <row r="8" spans="1:10" ht="30" customHeight="1" x14ac:dyDescent="0.25">
      <c r="C8" s="100" t="str">
        <f>Equipe!B5</f>
        <v>CD13</v>
      </c>
      <c r="D8" s="101"/>
      <c r="E8" s="101"/>
      <c r="F8" s="86" t="s">
        <v>80</v>
      </c>
      <c r="G8" s="87"/>
      <c r="H8" s="104" t="str">
        <f>Equipe!G5</f>
        <v>CD04-05-84</v>
      </c>
      <c r="I8" s="104"/>
      <c r="J8" s="105"/>
    </row>
    <row r="9" spans="1:10" ht="13.5" customHeight="1" x14ac:dyDescent="0.25">
      <c r="C9" s="102"/>
      <c r="D9" s="103"/>
      <c r="E9" s="103"/>
      <c r="F9" s="88"/>
      <c r="G9" s="89"/>
      <c r="H9" s="106"/>
      <c r="I9" s="106"/>
      <c r="J9" s="107"/>
    </row>
    <row r="10" spans="1:10" ht="39" customHeight="1" x14ac:dyDescent="0.6">
      <c r="A10" t="s">
        <v>85</v>
      </c>
      <c r="B10" s="38" t="s">
        <v>7</v>
      </c>
      <c r="C10" s="98"/>
      <c r="D10" s="98"/>
      <c r="E10" s="98"/>
      <c r="F10" s="99"/>
      <c r="G10" s="99"/>
      <c r="H10" s="98"/>
      <c r="I10" s="98"/>
      <c r="J10" s="98"/>
    </row>
    <row r="11" spans="1:10" ht="39" customHeight="1" x14ac:dyDescent="0.6">
      <c r="A11" t="s">
        <v>86</v>
      </c>
      <c r="B11" s="38" t="s">
        <v>8</v>
      </c>
      <c r="C11" s="98"/>
      <c r="D11" s="98"/>
      <c r="E11" s="98"/>
      <c r="F11" s="99"/>
      <c r="G11" s="99"/>
      <c r="H11" s="98"/>
      <c r="I11" s="98"/>
      <c r="J11" s="98"/>
    </row>
    <row r="12" spans="1:10" ht="39" customHeight="1" x14ac:dyDescent="0.6">
      <c r="A12" t="s">
        <v>87</v>
      </c>
      <c r="B12" s="38" t="s">
        <v>9</v>
      </c>
      <c r="C12" s="98"/>
      <c r="D12" s="98"/>
      <c r="E12" s="98"/>
      <c r="F12" s="99"/>
      <c r="G12" s="99"/>
      <c r="H12" s="98"/>
      <c r="I12" s="98"/>
      <c r="J12" s="98"/>
    </row>
    <row r="13" spans="1:10" ht="39" customHeight="1" x14ac:dyDescent="0.6">
      <c r="A13" t="s">
        <v>88</v>
      </c>
      <c r="B13" s="38" t="s">
        <v>10</v>
      </c>
      <c r="C13" s="98"/>
      <c r="D13" s="98"/>
      <c r="E13" s="98"/>
      <c r="F13" s="99"/>
      <c r="G13" s="99"/>
      <c r="H13" s="98"/>
      <c r="I13" s="98"/>
      <c r="J13" s="98"/>
    </row>
    <row r="14" spans="1:10" ht="39" customHeight="1" x14ac:dyDescent="0.6">
      <c r="A14" t="s">
        <v>86</v>
      </c>
      <c r="B14" s="38" t="s">
        <v>11</v>
      </c>
      <c r="C14" s="98"/>
      <c r="D14" s="98"/>
      <c r="E14" s="98"/>
      <c r="F14" s="99"/>
      <c r="G14" s="99"/>
      <c r="H14" s="98"/>
      <c r="I14" s="98"/>
      <c r="J14" s="98"/>
    </row>
    <row r="15" spans="1:10" ht="39" customHeight="1" x14ac:dyDescent="0.6">
      <c r="B15" s="38"/>
      <c r="C15" s="47" t="s">
        <v>81</v>
      </c>
      <c r="D15" s="48"/>
      <c r="E15" s="48"/>
      <c r="F15" s="49"/>
      <c r="G15" s="50"/>
      <c r="H15" s="48"/>
      <c r="I15" s="48"/>
      <c r="J15" s="51"/>
    </row>
    <row r="16" spans="1:10" ht="26.25" customHeight="1" x14ac:dyDescent="0.6">
      <c r="B16" s="45"/>
      <c r="C16" s="47"/>
      <c r="D16" s="48"/>
      <c r="E16" s="48"/>
      <c r="F16" s="49"/>
      <c r="G16" s="50"/>
      <c r="H16" s="48"/>
      <c r="I16" s="48"/>
      <c r="J16" s="51"/>
    </row>
    <row r="17" spans="2:10" ht="39" hidden="1" customHeight="1" x14ac:dyDescent="0.25">
      <c r="B17" s="45"/>
      <c r="C17" s="100" t="str">
        <f>C8</f>
        <v>CD13</v>
      </c>
      <c r="D17" s="101"/>
      <c r="E17" s="101"/>
      <c r="F17" s="86" t="s">
        <v>82</v>
      </c>
      <c r="G17" s="87"/>
      <c r="H17" s="104" t="str">
        <f>H8</f>
        <v>CD04-05-84</v>
      </c>
      <c r="I17" s="104"/>
      <c r="J17" s="105"/>
    </row>
    <row r="18" spans="2:10" ht="30" customHeight="1" x14ac:dyDescent="0.25">
      <c r="C18" s="102"/>
      <c r="D18" s="103"/>
      <c r="E18" s="103"/>
      <c r="F18" s="88"/>
      <c r="G18" s="89"/>
      <c r="H18" s="106"/>
      <c r="I18" s="106"/>
      <c r="J18" s="107"/>
    </row>
    <row r="19" spans="2:10" ht="13.5" customHeight="1" x14ac:dyDescent="0.6">
      <c r="C19" s="98"/>
      <c r="D19" s="98"/>
      <c r="E19" s="98"/>
      <c r="F19" s="99"/>
      <c r="G19" s="99"/>
      <c r="H19" s="98"/>
      <c r="I19" s="98"/>
      <c r="J19" s="98"/>
    </row>
    <row r="20" spans="2:10" ht="39" customHeight="1" x14ac:dyDescent="0.6">
      <c r="B20" s="38" t="s">
        <v>12</v>
      </c>
      <c r="C20" s="98"/>
      <c r="D20" s="98"/>
      <c r="E20" s="98"/>
      <c r="F20" s="99"/>
      <c r="G20" s="99"/>
      <c r="H20" s="98"/>
      <c r="I20" s="98"/>
      <c r="J20" s="98"/>
    </row>
    <row r="21" spans="2:10" ht="39" customHeight="1" x14ac:dyDescent="0.6">
      <c r="B21" s="38" t="s">
        <v>13</v>
      </c>
      <c r="C21" s="98"/>
      <c r="D21" s="98"/>
      <c r="E21" s="98"/>
      <c r="F21" s="99"/>
      <c r="G21" s="99"/>
      <c r="H21" s="98"/>
      <c r="I21" s="98"/>
      <c r="J21" s="98"/>
    </row>
    <row r="22" spans="2:10" ht="39" customHeight="1" x14ac:dyDescent="0.6">
      <c r="B22" s="38" t="s">
        <v>14</v>
      </c>
      <c r="C22" s="98"/>
      <c r="D22" s="98"/>
      <c r="E22" s="98"/>
      <c r="F22" s="99"/>
      <c r="G22" s="99"/>
      <c r="H22" s="98"/>
      <c r="I22" s="98"/>
      <c r="J22" s="98"/>
    </row>
    <row r="23" spans="2:10" ht="39" customHeight="1" x14ac:dyDescent="0.6">
      <c r="B23" s="38" t="s">
        <v>15</v>
      </c>
      <c r="C23" s="98"/>
      <c r="D23" s="98"/>
      <c r="E23" s="98"/>
      <c r="F23" s="99"/>
      <c r="G23" s="99"/>
      <c r="H23" s="98"/>
      <c r="I23" s="98"/>
      <c r="J23" s="98"/>
    </row>
    <row r="24" spans="2:10" ht="39" customHeight="1" x14ac:dyDescent="0.6">
      <c r="B24" s="38" t="s">
        <v>16</v>
      </c>
      <c r="C24" s="98"/>
      <c r="D24" s="98"/>
      <c r="E24" s="98"/>
      <c r="F24" s="99"/>
      <c r="G24" s="99"/>
      <c r="H24" s="98"/>
      <c r="I24" s="98"/>
      <c r="J24" s="98"/>
    </row>
    <row r="25" spans="2:10" ht="39" customHeight="1" x14ac:dyDescent="0.6">
      <c r="B25" s="38" t="s">
        <v>17</v>
      </c>
      <c r="C25" s="98"/>
      <c r="D25" s="98"/>
      <c r="E25" s="98"/>
      <c r="F25" s="99"/>
      <c r="G25" s="99"/>
      <c r="H25" s="98"/>
      <c r="I25" s="98"/>
      <c r="J25" s="98"/>
    </row>
    <row r="26" spans="2:10" ht="39" customHeight="1" x14ac:dyDescent="0.6">
      <c r="B26" s="38" t="s">
        <v>18</v>
      </c>
      <c r="C26" s="98"/>
      <c r="D26" s="98"/>
      <c r="E26" s="98"/>
      <c r="F26" s="99"/>
      <c r="G26" s="99"/>
      <c r="H26" s="98"/>
      <c r="I26" s="98"/>
      <c r="J26" s="98"/>
    </row>
    <row r="27" spans="2:10" ht="39" customHeight="1" x14ac:dyDescent="0.6">
      <c r="B27" s="38" t="s">
        <v>19</v>
      </c>
      <c r="C27" s="98"/>
      <c r="D27" s="98"/>
      <c r="E27" s="98"/>
      <c r="F27" s="99"/>
      <c r="G27" s="99"/>
      <c r="H27" s="98"/>
      <c r="I27" s="98"/>
      <c r="J27" s="98"/>
    </row>
    <row r="28" spans="2:10" ht="39" customHeight="1" x14ac:dyDescent="0.6">
      <c r="B28" s="38" t="s">
        <v>20</v>
      </c>
      <c r="C28" s="98"/>
      <c r="D28" s="98"/>
      <c r="E28" s="98"/>
      <c r="F28" s="99"/>
      <c r="G28" s="99"/>
      <c r="H28" s="98"/>
      <c r="I28" s="98"/>
      <c r="J28" s="98"/>
    </row>
    <row r="29" spans="2:10" ht="39" customHeight="1" x14ac:dyDescent="0.6">
      <c r="B29" s="38" t="s">
        <v>21</v>
      </c>
      <c r="D29" s="48"/>
      <c r="E29" s="48"/>
      <c r="F29" s="49"/>
      <c r="G29" s="50"/>
      <c r="H29" s="48"/>
      <c r="I29" s="48"/>
      <c r="J29" s="51"/>
    </row>
    <row r="30" spans="2:10" ht="39" customHeight="1" x14ac:dyDescent="0.6">
      <c r="B30" s="38"/>
      <c r="C30" s="47" t="s">
        <v>83</v>
      </c>
      <c r="D30" s="48"/>
      <c r="E30" s="48"/>
      <c r="F30" s="49"/>
      <c r="G30" s="50"/>
      <c r="H30" s="48"/>
      <c r="I30" s="48"/>
      <c r="J30" s="51"/>
    </row>
    <row r="31" spans="2:10" ht="39" customHeight="1" x14ac:dyDescent="0.25">
      <c r="B31" s="38"/>
      <c r="C31" s="90" t="str">
        <f>C8</f>
        <v>CD13</v>
      </c>
      <c r="D31" s="91"/>
      <c r="E31" s="91"/>
      <c r="F31" s="86" t="s">
        <v>84</v>
      </c>
      <c r="G31" s="87"/>
      <c r="H31" s="94" t="str">
        <f>H8</f>
        <v>CD04-05-84</v>
      </c>
      <c r="I31" s="94"/>
      <c r="J31" s="95"/>
    </row>
    <row r="32" spans="2:10" ht="28.5" customHeight="1" x14ac:dyDescent="0.25">
      <c r="B32" s="45"/>
      <c r="C32" s="92"/>
      <c r="D32" s="93"/>
      <c r="E32" s="93"/>
      <c r="F32" s="88"/>
      <c r="G32" s="89"/>
      <c r="H32" s="96"/>
      <c r="I32" s="96"/>
      <c r="J32" s="97"/>
    </row>
    <row r="33" spans="2:10" ht="39" hidden="1" customHeight="1" x14ac:dyDescent="0.25">
      <c r="B33" s="45"/>
      <c r="C33" s="78"/>
      <c r="D33" s="79"/>
      <c r="E33" s="79"/>
      <c r="F33" s="86"/>
      <c r="G33" s="87"/>
      <c r="H33" s="82"/>
      <c r="I33" s="82"/>
      <c r="J33" s="83"/>
    </row>
    <row r="34" spans="2:10" ht="30" customHeight="1" x14ac:dyDescent="0.25">
      <c r="C34" s="80"/>
      <c r="D34" s="81"/>
      <c r="E34" s="81"/>
      <c r="F34" s="88"/>
      <c r="G34" s="89"/>
      <c r="H34" s="84"/>
      <c r="I34" s="84"/>
      <c r="J34" s="85"/>
    </row>
    <row r="35" spans="2:10" ht="15" customHeight="1" x14ac:dyDescent="0.25"/>
    <row r="36" spans="2:10" ht="30" customHeight="1" x14ac:dyDescent="0.25"/>
    <row r="37" spans="2:10" ht="19.5" customHeight="1" x14ac:dyDescent="0.25"/>
  </sheetData>
  <mergeCells count="62">
    <mergeCell ref="H10:J10"/>
    <mergeCell ref="H11:J11"/>
    <mergeCell ref="H12:J12"/>
    <mergeCell ref="C4:E5"/>
    <mergeCell ref="C10:E10"/>
    <mergeCell ref="C11:E11"/>
    <mergeCell ref="C12:E12"/>
    <mergeCell ref="F10:G10"/>
    <mergeCell ref="F11:G11"/>
    <mergeCell ref="F12:G12"/>
    <mergeCell ref="C1:F3"/>
    <mergeCell ref="G1:J3"/>
    <mergeCell ref="H4:J5"/>
    <mergeCell ref="C8:E9"/>
    <mergeCell ref="H8:J9"/>
    <mergeCell ref="F4:G5"/>
    <mergeCell ref="F8:G9"/>
    <mergeCell ref="H19:J19"/>
    <mergeCell ref="H20:J20"/>
    <mergeCell ref="F13:G13"/>
    <mergeCell ref="F14:G14"/>
    <mergeCell ref="F19:G19"/>
    <mergeCell ref="H13:J13"/>
    <mergeCell ref="H14:J14"/>
    <mergeCell ref="H17:J18"/>
    <mergeCell ref="C19:E19"/>
    <mergeCell ref="C20:E20"/>
    <mergeCell ref="F20:G20"/>
    <mergeCell ref="C13:E13"/>
    <mergeCell ref="C14:E14"/>
    <mergeCell ref="C17:E18"/>
    <mergeCell ref="F17:G18"/>
    <mergeCell ref="C21:E21"/>
    <mergeCell ref="C22:E22"/>
    <mergeCell ref="C23:E23"/>
    <mergeCell ref="C24:E24"/>
    <mergeCell ref="H21:J21"/>
    <mergeCell ref="H22:J22"/>
    <mergeCell ref="H23:J23"/>
    <mergeCell ref="F21:G21"/>
    <mergeCell ref="F22:G22"/>
    <mergeCell ref="F23:G23"/>
    <mergeCell ref="H24:J24"/>
    <mergeCell ref="F24:G24"/>
    <mergeCell ref="C25:E25"/>
    <mergeCell ref="C26:E26"/>
    <mergeCell ref="H28:J28"/>
    <mergeCell ref="C27:E27"/>
    <mergeCell ref="C28:E28"/>
    <mergeCell ref="F25:G25"/>
    <mergeCell ref="F26:G26"/>
    <mergeCell ref="H25:J25"/>
    <mergeCell ref="H26:J26"/>
    <mergeCell ref="H27:J27"/>
    <mergeCell ref="F28:G28"/>
    <mergeCell ref="F27:G27"/>
    <mergeCell ref="C33:E34"/>
    <mergeCell ref="H33:J34"/>
    <mergeCell ref="F31:G32"/>
    <mergeCell ref="F33:G34"/>
    <mergeCell ref="C31:E32"/>
    <mergeCell ref="H31:J32"/>
  </mergeCells>
  <pageMargins left="0.25" right="0.25" top="0.75" bottom="0.75" header="0.3" footer="0.3"/>
  <pageSetup paperSize="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Equipe</vt:lpstr>
      <vt:lpstr>foursome</vt:lpstr>
      <vt:lpstr>Single</vt:lpstr>
      <vt:lpstr>Total</vt:lpstr>
      <vt:lpstr>A3 à imprimer pour sur place</vt:lpstr>
      <vt:lpstr>Feuil1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2025-04-07T17:53:55Z</cp:lastPrinted>
  <dcterms:created xsi:type="dcterms:W3CDTF">2013-10-09T19:03:48Z</dcterms:created>
  <dcterms:modified xsi:type="dcterms:W3CDTF">2025-04-09T19:27:45Z</dcterms:modified>
</cp:coreProperties>
</file>